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70" windowHeight="5985" activeTab="0"/>
  </bookViews>
  <sheets>
    <sheet name="BCKQHĐKD QUI II-2013" sheetId="1" r:id="rId1"/>
    <sheet name="TMBCTC QUI II-2013" sheetId="2" r:id="rId2"/>
    <sheet name="LCTT QUI II-2013" sheetId="3" r:id="rId3"/>
    <sheet name="Bang CDKT Quy II-2013" sheetId="4" r:id="rId4"/>
  </sheets>
  <definedNames>
    <definedName name="_xlnm.Print_Titles" localSheetId="0">'BCKQHĐKD QUI II-2013'!$12:$13</definedName>
    <definedName name="_xlnm.Print_Titles" localSheetId="2">'LCTT QUI II-2013'!$11:$12</definedName>
  </definedNames>
  <calcPr fullCalcOnLoad="1"/>
</workbook>
</file>

<file path=xl/sharedStrings.xml><?xml version="1.0" encoding="utf-8"?>
<sst xmlns="http://schemas.openxmlformats.org/spreadsheetml/2006/main" count="992" uniqueCount="763">
  <si>
    <t xml:space="preserve">                                                  Tây Ninh , ngày 10 tháng 07 năm 2013 </t>
  </si>
  <si>
    <t>30/06/2013</t>
  </si>
  <si>
    <t>- Số dư ngày 30/06/2013</t>
  </si>
  <si>
    <t>- Tại ngày 30/06/2013</t>
  </si>
  <si>
    <t>Số dư ngày 30/06/2013</t>
  </si>
  <si>
    <t>Chi phí khấu hao</t>
  </si>
  <si>
    <t>Cơ sở để so sánh được lấy từ số liệu trong Báo cáo tài chính quí II năm 2012 của Công Ty Cổ Phần Cáp Treo Núi Bà TN</t>
  </si>
  <si>
    <t>QÚI II  NĂM 2013</t>
  </si>
  <si>
    <t>- Tại ngày 01/04/2013</t>
  </si>
  <si>
    <t>Quí II/2012</t>
  </si>
  <si>
    <t>Quí II/2013</t>
  </si>
  <si>
    <t>97,17</t>
  </si>
  <si>
    <t>2,82</t>
  </si>
  <si>
    <t>7,20</t>
  </si>
  <si>
    <t>92,79</t>
  </si>
  <si>
    <t>13,88</t>
  </si>
  <si>
    <t>15,21</t>
  </si>
  <si>
    <t>12,14</t>
  </si>
  <si>
    <t>114,44</t>
  </si>
  <si>
    <t>85,45</t>
  </si>
  <si>
    <t>6,88</t>
  </si>
  <si>
    <t>5,14</t>
  </si>
  <si>
    <t>6,0</t>
  </si>
  <si>
    <t>Lãi tiền gởi ngân hàng Công Thương Tây Ninh</t>
  </si>
  <si>
    <t>Lãi tiền gởi ngân hàng Bản Việt Tây Ninh</t>
  </si>
  <si>
    <t>Tiền thuế khấu trừ tiền thưởng</t>
  </si>
  <si>
    <t>Công ty Cổ Phần Ngọc Phúc( Tiền bảo hành thi công 2 bảng pano )</t>
  </si>
  <si>
    <t>Công Ty TNHH Tây Phố( Tiền bảo hành khoan địa chất )</t>
  </si>
  <si>
    <t>Công ty TNHH MTV Xây Dựng &amp; Quảng Cáo Việt Kiến Long</t>
  </si>
  <si>
    <t>( Tiền bảo hành làm cổng chào cáp treo)</t>
  </si>
  <si>
    <t>DOPPELMAYR SeilBahen GNBH</t>
  </si>
  <si>
    <t>Ngân Hàng TMCP Đầu Tư &amp; Phát Triển TN</t>
  </si>
  <si>
    <t>* Tiền hợp đồng quảng cáo trêncabin cáp</t>
  </si>
  <si>
    <t>Nguyễn Huy Cường ( Tạm ứng tiền BGĐ công tác,ứng đoàn  đi tham quan)</t>
  </si>
  <si>
    <t>Nguyễn Thanh Phước ( tạm ứng tiền BGĐ công tác )</t>
  </si>
  <si>
    <t>Trương Minh Tuấn ( Tạm ứng tiền BGĐ công tác)</t>
  </si>
  <si>
    <t>Tô Trần Nhật Lam ( Tạm ứng tiền mua vật tư )</t>
  </si>
  <si>
    <t>Ngân hàng TMCP Ngoại Thương Việt Nam CN Tây Ninh</t>
  </si>
  <si>
    <t>Ngân hàng TMCP Công Thương Việt Nam CN Tây Ninh</t>
  </si>
  <si>
    <t>Ngân hàng TMCP Đầu Tư &amp; Phát Triển Tây Ninh</t>
  </si>
  <si>
    <t>Nguyễn Thị Phối : Thuê mặt bằng kinh doanh</t>
  </si>
  <si>
    <t>Nguyễn Thị Lệ Hằng ; Thuê mặt bằng kinh doanh</t>
  </si>
  <si>
    <t>Công ty TNHH Kim Sơn( Tiền bảo hành  công trình trang trí đèn HX 2013)</t>
  </si>
  <si>
    <t xml:space="preserve">Công Ty Cổ Phần Đầu Tư &amp; Phát Triển Xây Dựng( Tạm ứng khối lượng thi </t>
  </si>
  <si>
    <t>công xây nhà ga cáp treo mới )</t>
  </si>
  <si>
    <t>Công Ty TNHH Công Nghệ Trắc Địa Bản Đồ Hưng Xuân ( Tạm ứng khảo sát</t>
  </si>
  <si>
    <t>đo, vẻ bình đồ đường dẩn và 07 trụ tháp )</t>
  </si>
  <si>
    <t>Công Ty Cổ Phần XD-Tm &amp; DV Tân Trường Thịnh ( tạm ứng thi công móng trụ</t>
  </si>
  <si>
    <t>và lắp đặt cabin)</t>
  </si>
  <si>
    <t>máng trượt  quí 2/2013)</t>
  </si>
  <si>
    <t>Công ty TNHH Thiết Kế Kiến Trúc P.A)</t>
  </si>
  <si>
    <t>Chi phí thuê văn phòng</t>
  </si>
  <si>
    <t>Phí thay cáp tuyến máng trượt</t>
  </si>
  <si>
    <t xml:space="preserve">Trần Trung Kiên </t>
  </si>
  <si>
    <t>Trần Thị Song Giang</t>
  </si>
  <si>
    <t>Bùi Ngọc Thái</t>
  </si>
  <si>
    <t>Nguyễn Thanh Tuấn</t>
  </si>
  <si>
    <t>Trần Cao Quí</t>
  </si>
  <si>
    <t>Mai Văn Ngân</t>
  </si>
  <si>
    <t>Trần Xuân Hải</t>
  </si>
  <si>
    <t>82,33%</t>
  </si>
  <si>
    <t>53,12%</t>
  </si>
  <si>
    <t>97,13%</t>
  </si>
  <si>
    <t>50,00%</t>
  </si>
  <si>
    <t>104,14%</t>
  </si>
  <si>
    <t>64,18%</t>
  </si>
  <si>
    <t>44,02</t>
  </si>
  <si>
    <t>55,98</t>
  </si>
  <si>
    <t>7,58</t>
  </si>
  <si>
    <t>35,64</t>
  </si>
  <si>
    <t>26,73</t>
  </si>
  <si>
    <t>2,42</t>
  </si>
  <si>
    <t>1,82</t>
  </si>
  <si>
    <t>1,96</t>
  </si>
  <si>
    <t xml:space="preserve">                                                                                                                       BÁO CÁO TÀI CHÍNH </t>
  </si>
  <si>
    <t xml:space="preserve">                                                                                                                     Quí II Năm 2013</t>
  </si>
  <si>
    <t xml:space="preserve">                                                                                               Mẫu số B 09a - DN</t>
  </si>
  <si>
    <t>92,42</t>
  </si>
  <si>
    <t>6,46</t>
  </si>
  <si>
    <t>5,45</t>
  </si>
  <si>
    <t>13,20</t>
  </si>
  <si>
    <t>Thuế GTGT còn được khấu trừ</t>
  </si>
  <si>
    <t>Tạm thu tiền thuế TNCN</t>
  </si>
  <si>
    <t>V.13</t>
  </si>
  <si>
    <t xml:space="preserve">    4. Dự phòng giảm giá đầu tư tài chính dài hạn (*)</t>
  </si>
  <si>
    <t xml:space="preserve">  V. Tài sản dài hạn khác</t>
  </si>
  <si>
    <t xml:space="preserve">    1. Chi phí trả trước dài hạn</t>
  </si>
  <si>
    <t>V.14</t>
  </si>
  <si>
    <t xml:space="preserve">    2. Tài sản thuế thu nhập hoãn lại</t>
  </si>
  <si>
    <t>V.21</t>
  </si>
  <si>
    <t xml:space="preserve">    3. Tài sản dài hạn khác</t>
  </si>
  <si>
    <t xml:space="preserve">  TỔNG CỘNG TÀI SẢN (270 = 100 + 200)</t>
  </si>
  <si>
    <t>NGUỒN VỐN</t>
  </si>
  <si>
    <t xml:space="preserve">  A. NỢ PHẢI TRẢ (300 = 310 + 330)</t>
  </si>
  <si>
    <t xml:space="preserve">  I. Nợ ngắn hạn</t>
  </si>
  <si>
    <t xml:space="preserve">    1. Vay và nợ ngắn hạn</t>
  </si>
  <si>
    <t>V.15</t>
  </si>
  <si>
    <t xml:space="preserve">    2. Phải trả người bán</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</si>
  <si>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</si>
  <si>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</si>
  <si>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</si>
  <si>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</si>
  <si>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</si>
  <si>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</si>
  <si>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</si>
  <si>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</si>
  <si>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</si>
  <si>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</si>
  <si>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 xml:space="preserve">    10. Dự phòng phải trả ngắn hạn</t>
  </si>
  <si>
    <t xml:space="preserve">    11. Quỹ khen thưởng, phúc lợi</t>
  </si>
  <si>
    <t xml:space="preserve">  II. Nợ dài hạn</t>
  </si>
  <si>
    <t xml:space="preserve">    1. Phải trả dài hạn người bán</t>
  </si>
  <si>
    <t xml:space="preserve">    2. Phải trả dài hạn nội bộ</t>
  </si>
  <si>
    <t>V.19</t>
  </si>
  <si>
    <t xml:space="preserve">    3. Phải trả dài hạn khác</t>
  </si>
  <si>
    <t xml:space="preserve">    4. Vay và nợ dài hạn</t>
  </si>
  <si>
    <t>V.20</t>
  </si>
  <si>
    <t xml:space="preserve">    5. Thuế thu nhập hoãn lại phải trả</t>
  </si>
  <si>
    <t xml:space="preserve">    6. Dự phòng trợ cấp mất việc làm</t>
  </si>
  <si>
    <t xml:space="preserve">    7. Dự phòng phải trả dài hạn</t>
  </si>
  <si>
    <t xml:space="preserve">    8. Doanh thu chưa thực hiện</t>
  </si>
  <si>
    <t xml:space="preserve">    9. Quỹ phát triển khoa học và công nghệ</t>
  </si>
  <si>
    <t xml:space="preserve">  B. VỐN CHỦ SỞ HỮU (400 = 410 + 430)</t>
  </si>
  <si>
    <t xml:space="preserve">  I. Vốn chủ sở hữu</t>
  </si>
  <si>
    <t>V.22</t>
  </si>
  <si>
    <t xml:space="preserve">    1. Vốn đầu tư của chủ sở hữu</t>
  </si>
  <si>
    <t xml:space="preserve">    2. Thặng dư vốn cổ phần</t>
  </si>
  <si>
    <t xml:space="preserve">    3. Vốn khác của chủ sở hữu</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</si>
  <si>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</si>
  <si>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</si>
  <si>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</si>
  <si>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</si>
  <si>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</si>
  <si>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</si>
  <si>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</si>
  <si>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</si>
  <si>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</si>
  <si>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 xml:space="preserve">  II. Nguồn kinh phí và quỹ khác</t>
  </si>
  <si>
    <t xml:space="preserve">    1. Nguồn kinh phí</t>
  </si>
  <si>
    <t>V.23</t>
  </si>
  <si>
    <t xml:space="preserve">    2. Nguồn kinh phí đã hình thành TSCĐ</t>
  </si>
  <si>
    <t xml:space="preserve">  TỔNG CỘNG NGUỒN VỐN (440 = 300 + 400)</t>
  </si>
  <si>
    <t>CÁC CHỈ TIÊU NGOÀI BẢNG CÂN ĐỐI KẾ TOÁN</t>
  </si>
  <si>
    <t xml:space="preserve">   1. Tài sản thuê ngoài</t>
  </si>
  <si>
    <t xml:space="preserve">   2. Vật tư, hàng hóa nhận giữ hộ, nhận gia công</t>
  </si>
  <si>
    <t xml:space="preserve">   3. Hàng hóa nhận bán hộ, nhận ký gửi, ký cược</t>
  </si>
  <si>
    <t xml:space="preserve">   4. Nợ khó đòi đã xử lý</t>
  </si>
  <si>
    <t xml:space="preserve">   5. Ngoại tệ các loại</t>
  </si>
  <si>
    <t xml:space="preserve">   6. Dự toán chi sự nghiệp, dự án</t>
  </si>
  <si>
    <t xml:space="preserve">            Công Ty Cổ Phần Cáp Treo Núi Bà Tây Ninh</t>
  </si>
  <si>
    <t xml:space="preserve">                 Người lập biểu                                              Kế toán trưởng                                                       Giám đốc</t>
  </si>
  <si>
    <t xml:space="preserve">                                                  Công Ty Cổ Phần Cáp Treo Núi Bà Tây Ninh</t>
  </si>
  <si>
    <t>Lê Hữu Phước</t>
  </si>
  <si>
    <t>Nguyễn Huy Cường</t>
  </si>
  <si>
    <t>Nguyễn Thế Nghiêm</t>
  </si>
  <si>
    <t>Nguyễn Văn Sinh</t>
  </si>
  <si>
    <t>Trần Trung Kiên</t>
  </si>
  <si>
    <t>Hàng tồn kho</t>
  </si>
  <si>
    <t>Nguyên vật liệu</t>
  </si>
  <si>
    <t>Phải thu dài hạn khác</t>
  </si>
  <si>
    <t>Tăng giảm tài sản cố định hữu hình</t>
  </si>
  <si>
    <t>Khoản mục</t>
  </si>
  <si>
    <t>Nhà cửa,</t>
  </si>
  <si>
    <t>Máy móc,</t>
  </si>
  <si>
    <t>Phương tiện</t>
  </si>
  <si>
    <t>Thiết bị, dụng cụ</t>
  </si>
  <si>
    <t>TSCĐ</t>
  </si>
  <si>
    <t>Tổng</t>
  </si>
  <si>
    <t>vật kiến trúc</t>
  </si>
  <si>
    <t>thiết bị</t>
  </si>
  <si>
    <t>vận tải</t>
  </si>
  <si>
    <t>quản lý</t>
  </si>
  <si>
    <t>khác</t>
  </si>
  <si>
    <t>Cộng</t>
  </si>
  <si>
    <t>Nguyên giá TSCĐ hữu hình</t>
  </si>
  <si>
    <t>- Mua trong kỳ</t>
  </si>
  <si>
    <t>- Đầu tư XDCB hoàn thành</t>
  </si>
  <si>
    <t>- Tăng khác</t>
  </si>
  <si>
    <t>- Chuyển sang bất động sản đtư</t>
  </si>
  <si>
    <t>- Thanh lý, nhượng bán</t>
  </si>
  <si>
    <t>- Giảm khác</t>
  </si>
  <si>
    <t>Giá trị hao mòn lũy kế</t>
  </si>
  <si>
    <t>- Khấu hao trong kỳ</t>
  </si>
  <si>
    <t xml:space="preserve">Giá trị còn lại </t>
  </si>
  <si>
    <t>Chi phí xây dựng cơ bản dở dang</t>
  </si>
  <si>
    <t>Đầu tư dài hạn khác</t>
  </si>
  <si>
    <t>Số lượng</t>
  </si>
  <si>
    <t>Giá trị</t>
  </si>
  <si>
    <t>Công ty CP Khách sạn và Lữ hành Tây Ninh (mua cổ phần)</t>
  </si>
  <si>
    <t>Chi phí trả trước dài hạn</t>
  </si>
  <si>
    <t>Tiền thuê đất quảng cáo ( Bàu Đồn)</t>
  </si>
  <si>
    <t>Tiền thuê đất quảng cáo ( ngã ba núi)</t>
  </si>
  <si>
    <t>Giá trị công cụ năm 2010</t>
  </si>
  <si>
    <t>Tài sản thuế thu nhập hoãn lại</t>
  </si>
  <si>
    <t>Thuế và các khoản phải nộp Nhà nước</t>
  </si>
  <si>
    <t>Số phải nộp</t>
  </si>
  <si>
    <t>Số đã nộp</t>
  </si>
  <si>
    <t>Thuế GTGT hàng bán nội địa</t>
  </si>
  <si>
    <t xml:space="preserve">                                           </t>
  </si>
  <si>
    <t>Thuế GTGT hàng nhập khẩu</t>
  </si>
  <si>
    <t xml:space="preserve">                          </t>
  </si>
  <si>
    <t>Thuế xuất nhập khẩu</t>
  </si>
  <si>
    <t>Thuế thu nhập doanh nghiệp</t>
  </si>
  <si>
    <t>Thuế thu nhập cá nhân</t>
  </si>
  <si>
    <t>Thuế nhà đất và tiền thuê đất</t>
  </si>
  <si>
    <t>Thuế môn bài</t>
  </si>
  <si>
    <t>Các loại thuế khác</t>
  </si>
  <si>
    <t>Cộng thuế và các khoản</t>
  </si>
  <si>
    <t>phải nộp Nhà nước</t>
  </si>
  <si>
    <t>Thuế và các khoản</t>
  </si>
  <si>
    <t>phải thu Nhà nước</t>
  </si>
  <si>
    <t>Chi phí phải trả</t>
  </si>
  <si>
    <t>Các khoản phải trả, phải nộp ngắn hạn khác</t>
  </si>
  <si>
    <t>Kinh phí công đoàn</t>
  </si>
  <si>
    <t>Vốn chủ sở hữu</t>
  </si>
  <si>
    <t>Bảng đối chiếu biến động của vốn chủ sở hữu</t>
  </si>
  <si>
    <t>Vốn đầu tư</t>
  </si>
  <si>
    <t>Lợi nhuận</t>
  </si>
  <si>
    <t>Quỹ đầu tư</t>
  </si>
  <si>
    <t>Quỹ dự phòng</t>
  </si>
  <si>
    <t>chủ sở hữu</t>
  </si>
  <si>
    <t>chưa phân phốI</t>
  </si>
  <si>
    <t>phát triển</t>
  </si>
  <si>
    <t>tài chính</t>
  </si>
  <si>
    <t>- Tăng vốn trong kỳ này</t>
  </si>
  <si>
    <t>- Lãi trong kỳ này</t>
  </si>
  <si>
    <t>- Giảm vốn trong kỳ này</t>
  </si>
  <si>
    <t>- Lỗ trong kỳ này</t>
  </si>
  <si>
    <t>Chi tiết vốn đầu tư của chủ sở hữu</t>
  </si>
  <si>
    <t>Công ty CP Du lịch và Thương mại Tây Ninh</t>
  </si>
  <si>
    <t>Công ty Bảo hiểm Nhân thọ Tây Ninh</t>
  </si>
  <si>
    <t>Tổng Công ty Bảo hiểm Việt Nam</t>
  </si>
  <si>
    <t>Nhà đầu tư khác</t>
  </si>
  <si>
    <t>Chi tiết các quỹ khác</t>
  </si>
  <si>
    <t>Quỹ khen thưởng</t>
  </si>
  <si>
    <t>Quỹ phúc lợi</t>
  </si>
  <si>
    <t>VI.</t>
  </si>
  <si>
    <t>THÔNG TIN BỔ SUNG CÁC KHOẢN MỤC TRÌNH BÀY TRONG BÁO CÁO KẾT QUẢ HOẠT ĐỘNG KINH DOANH</t>
  </si>
  <si>
    <t xml:space="preserve"> 1.  Tổng doanh thu bán hàng và cung cấp dịch vụ</t>
  </si>
  <si>
    <t>Doanh thu vận chuyển</t>
  </si>
  <si>
    <t>Doanh thu quảng cáo</t>
  </si>
  <si>
    <t>Doanh thu khác</t>
  </si>
  <si>
    <t>Giá vốn hàng bán</t>
  </si>
  <si>
    <t>Giá vốn hoạt động vận chuyển</t>
  </si>
  <si>
    <t>Giá vốn hoạt động quảng cáo</t>
  </si>
  <si>
    <t>Giá vốn hoạt động khác</t>
  </si>
  <si>
    <t xml:space="preserve"> 2.  Doanh thu hoạt động tài chính</t>
  </si>
  <si>
    <t>Lãi tiền gửi ngân hàng</t>
  </si>
  <si>
    <t>Chi phí tài chính</t>
  </si>
  <si>
    <t>3. Chi phí thuế TNDN hiện hành</t>
  </si>
  <si>
    <t>Chi phí thuế TNDN hiện hành tính trên thu nhập chịu thuế</t>
  </si>
  <si>
    <t>4. Chi phí thuế TNDN hoãn lại</t>
  </si>
  <si>
    <t>Chi phí thuế TNDN hoãn lại tính trên thu nhập chịu thuế</t>
  </si>
  <si>
    <t>VII</t>
  </si>
  <si>
    <t>NHỮNG THÔNG TIN KHÁC</t>
  </si>
  <si>
    <t>Thông tin về các bên liên quan</t>
  </si>
  <si>
    <t>Giao dịch với các bên liên quan</t>
  </si>
  <si>
    <t>Quan hệ vớI</t>
  </si>
  <si>
    <t>công ty</t>
  </si>
  <si>
    <t>Doanh thu</t>
  </si>
  <si>
    <t>Công ty mẹ</t>
  </si>
  <si>
    <t>Mua hàng</t>
  </si>
  <si>
    <t>Cổ tức tạm chia</t>
  </si>
  <si>
    <t>Số dư các bên liên quan</t>
  </si>
  <si>
    <t>Phải trả nội bộ</t>
  </si>
  <si>
    <t>Phải thu khách hàng</t>
  </si>
  <si>
    <t>Công Ty Bảo hiểm Pjico Tây Ninh</t>
  </si>
  <si>
    <t>* Tiền hợp đồng quảng cáo trên vé cáp treo, máng trượt</t>
  </si>
  <si>
    <t>Trả trước cho người bán</t>
  </si>
  <si>
    <t xml:space="preserve">  - Các khoản đầu tư tài chính ngắn hạn là các khoản tiền gởi có kỳ hạn từ 1 tháng đến 3 tháng tại các ngân hàng địa phương.</t>
  </si>
  <si>
    <t>Thuế GTGT được khấu trừ</t>
  </si>
  <si>
    <t>Tài sản ngắn hạn khác</t>
  </si>
  <si>
    <t>Tạm ứng</t>
  </si>
  <si>
    <t>Công Ty Nhựa Tân Lập Thành</t>
  </si>
  <si>
    <t>Công Ty Cổ Phần Trung Niên</t>
  </si>
  <si>
    <t>Công Ty CP Nước Khoáng Vĩnh Hảo</t>
  </si>
  <si>
    <t>Phải trả cho người bán</t>
  </si>
  <si>
    <t>Phải trả người lao động</t>
  </si>
  <si>
    <t>Quỹ tiền lương năm trước</t>
  </si>
  <si>
    <t>Quỹ tiền lương năm nay</t>
  </si>
  <si>
    <t>Dự phòng trợ cấp mất việc làm</t>
  </si>
  <si>
    <t>Qũy dự phòng trợ cấp mất việc làm</t>
  </si>
  <si>
    <t>Chi phí bán hàng</t>
  </si>
  <si>
    <t>Chi phí nhân viên</t>
  </si>
  <si>
    <t>Chi phí nguyên vật liệu</t>
  </si>
  <si>
    <t>Chi phí dụng cụ, đồ dùng</t>
  </si>
  <si>
    <t>Chi phí dịch vụ mua ngoài</t>
  </si>
  <si>
    <t>Chi phí bằng tiền khác</t>
  </si>
  <si>
    <t>Chi phí quản lý doanh nghiệp</t>
  </si>
  <si>
    <t>Thuế, phí và lệ phí</t>
  </si>
  <si>
    <t>Thu nhập khác</t>
  </si>
  <si>
    <t>Tiền điện các hộ kinh doanh</t>
  </si>
  <si>
    <t>Tiền môi giới quảng cáo</t>
  </si>
  <si>
    <t>Chi phí xây dựng hệ thống cáp treo công nghệ Châu Âu</t>
  </si>
  <si>
    <t>Công Ty TNHH Tây Nam Phát</t>
  </si>
  <si>
    <t>Công Ty TNHH Một Thành Viên Cơ Khí Tây Ninh</t>
  </si>
  <si>
    <t>Công TY TNHH SXKD Thực Phẩm Chay Âu Lạc</t>
  </si>
  <si>
    <t>Thu khác</t>
  </si>
  <si>
    <t>Chi phí khác</t>
  </si>
  <si>
    <t>Một số chỉ tiêu tài chính</t>
  </si>
  <si>
    <t>Chỉ tiêu</t>
  </si>
  <si>
    <t>Đơn vị tính</t>
  </si>
  <si>
    <t>1. Bố trí cơ cấu tài sản và cơ cấu vốn</t>
  </si>
  <si>
    <t>1.1. Bố trí cơ cấu tài sản</t>
  </si>
  <si>
    <t xml:space="preserve">   - Tài sản ngắn hạn / Tổng tài sản</t>
  </si>
  <si>
    <t>%</t>
  </si>
  <si>
    <t xml:space="preserve">   - Tài sản dài hạn / Tổng tài sản</t>
  </si>
  <si>
    <t>1.2. Bố trí cơ cấu vốn</t>
  </si>
  <si>
    <t xml:space="preserve">   - Nợ phải trả / Tổng nguồn vốn</t>
  </si>
  <si>
    <t xml:space="preserve">   - Nguồn vốn chủ sở hữu / Tổng nguồn vốn</t>
  </si>
  <si>
    <t>2. Khả năng thanh toán</t>
  </si>
  <si>
    <t>lần</t>
  </si>
  <si>
    <t xml:space="preserve">   - Khả năng thanh toán nợ ngắn hạn</t>
  </si>
  <si>
    <t xml:space="preserve">   - Khả năng thanh toán nhanh</t>
  </si>
  <si>
    <t>3. Tỷ suất sinh lờI</t>
  </si>
  <si>
    <t>3.1. Tỷ suất lợi nhuận trên doanh thu</t>
  </si>
  <si>
    <t xml:space="preserve">   - Tỷ suất lợi nhuận trước thuế / Doanh thu</t>
  </si>
  <si>
    <t xml:space="preserve">   - Tỷ suất lợi nhuận sau thuế / Doanh thu</t>
  </si>
  <si>
    <t>3.2 Tỷ suất lợi nhuận trên tổng tài sản</t>
  </si>
  <si>
    <t xml:space="preserve">   - Tỷ suất lợi nhuận trước thuế / Tổng tài sản</t>
  </si>
  <si>
    <t xml:space="preserve">   - Tỷ suất lợi nhuận sau thuế / Tổng tài sản</t>
  </si>
  <si>
    <t>3.3 Tỷ suất lợi nhuận sau thuế trên vốn CSH</t>
  </si>
  <si>
    <t>Kế hoạch tài chính</t>
  </si>
  <si>
    <t>Đơn vị tính: VND.</t>
  </si>
  <si>
    <t>KH năm</t>
  </si>
  <si>
    <t>TH lũy kế</t>
  </si>
  <si>
    <t>So sánh</t>
  </si>
  <si>
    <t>Tổng doanh thu</t>
  </si>
  <si>
    <t>Tổng chi phí (chưa tính lương và KPCĐ)</t>
  </si>
  <si>
    <t>Tổng thu nhập</t>
  </si>
  <si>
    <t>Quỹ lương</t>
  </si>
  <si>
    <t>Lợi nhuận trước thuế</t>
  </si>
  <si>
    <t>Nộp ngân sách</t>
  </si>
  <si>
    <t>Thu nhập của CB.CNV</t>
  </si>
  <si>
    <t>Kế hoạch</t>
  </si>
  <si>
    <t>năm</t>
  </si>
  <si>
    <t>Năm nay</t>
  </si>
  <si>
    <t>Năm trước</t>
  </si>
  <si>
    <t>Chi lương</t>
  </si>
  <si>
    <t>Chi khen thưởng</t>
  </si>
  <si>
    <t>Phụ cấp tiền ăn</t>
  </si>
  <si>
    <t>Tiền lương bình quân (tháng/người)</t>
  </si>
  <si>
    <t>Thu nhập bình quân    (tháng/người)</t>
  </si>
  <si>
    <t xml:space="preserve">  - Tổng số CB.CNV bình quân trong kỳ</t>
  </si>
  <si>
    <t>Trong đó:</t>
  </si>
  <si>
    <t xml:space="preserve">  - Số CB.CNV đầu kỳ</t>
  </si>
  <si>
    <t xml:space="preserve">  - Số CB.CNV cuốI kỳ</t>
  </si>
  <si>
    <t xml:space="preserve">  - Gián tiếp</t>
  </si>
  <si>
    <t xml:space="preserve">  - Trực tiếp</t>
  </si>
  <si>
    <t>Thông tin so sánh</t>
  </si>
  <si>
    <t>Mức thù lao hàng tháng của HộI đồng quản trị</t>
  </si>
  <si>
    <t>Họ và tên</t>
  </si>
  <si>
    <t>Chức vụ</t>
  </si>
  <si>
    <t>Mức thù lao</t>
  </si>
  <si>
    <t>Tiền lương</t>
  </si>
  <si>
    <t>Thành viên</t>
  </si>
  <si>
    <t>Đặng Tấn Tài</t>
  </si>
  <si>
    <t>Thư ký</t>
  </si>
  <si>
    <t>Mức thù lao hàng tháng của Ban Kiểm Soát</t>
  </si>
  <si>
    <t>Võ Phước Hồng</t>
  </si>
  <si>
    <t>Trưởng BKS</t>
  </si>
  <si>
    <t>Đặng Văn Hoàng</t>
  </si>
  <si>
    <t>Lý Bình Hòa</t>
  </si>
  <si>
    <t>NgườI lập biểu</t>
  </si>
  <si>
    <t>3. Ngành nghề kinh doanh: Giấy chứng nhận ĐKKD số 3900309621 đăng ký thay đổi lần 5 ngày 21/02/2012 do Sở Kế hoạch</t>
  </si>
  <si>
    <t>Thu thanh lý TSCĐ, công cụ, vật tư</t>
  </si>
  <si>
    <t>BÁO CÁO TÀI CHÍNH</t>
  </si>
  <si>
    <t>Xã Ninh Sơn- Thị Xã Tây Ninh- Tỉnh Tây Ninh</t>
  </si>
  <si>
    <t>Tel: (066) 3624139, Fax (066) 3823448</t>
  </si>
  <si>
    <t>Mẫu số B 02a-DN</t>
  </si>
  <si>
    <t>BÁO CÁO KẾT QUẢ HOẠT ĐỘNG KINH DOANH GIỮA NIÊN ĐỘ</t>
  </si>
  <si>
    <t>(Dạng đầy đủ)</t>
  </si>
  <si>
    <t>CHỈ TIÊU</t>
  </si>
  <si>
    <t>MÃ</t>
  </si>
  <si>
    <t>THUYẾT</t>
  </si>
  <si>
    <t>Luỹ kế từ đầu năm đến cuối quý này</t>
  </si>
  <si>
    <t>SỐ</t>
  </si>
  <si>
    <t>MINH</t>
  </si>
  <si>
    <t>NĂM NAY</t>
  </si>
  <si>
    <t>NĂM TRƯỚC</t>
  </si>
  <si>
    <t>1. Doanh thu bán hàng và cung cấp dịch vụ</t>
  </si>
  <si>
    <t>01</t>
  </si>
  <si>
    <t>VI.25</t>
  </si>
  <si>
    <t>2. Các khoản giảm trừ doanh thu</t>
  </si>
  <si>
    <t>02</t>
  </si>
  <si>
    <t>3. Doanh thu thuần về bán hàng và cung cấp</t>
  </si>
  <si>
    <t>10</t>
  </si>
  <si>
    <t>dịch vụ (10 = 01 - 02)</t>
  </si>
  <si>
    <t>4. Giá vốn hàng bán</t>
  </si>
  <si>
    <t>11</t>
  </si>
  <si>
    <t>VI.27</t>
  </si>
  <si>
    <t>5. Lợi nhuận gộp về bán hàng và cung cấp</t>
  </si>
  <si>
    <t>20</t>
  </si>
  <si>
    <t>dịch vụ (20 = 10 - 11)</t>
  </si>
  <si>
    <t>6. Doanh thu hoạt động tài chính (*)</t>
  </si>
  <si>
    <t>21</t>
  </si>
  <si>
    <t>VI.26</t>
  </si>
  <si>
    <t>7. Chi phí tài chính</t>
  </si>
  <si>
    <t>22</t>
  </si>
  <si>
    <t>VI.28</t>
  </si>
  <si>
    <t xml:space="preserve">    Trong đó: Chi phí lãi vay</t>
  </si>
  <si>
    <t>23</t>
  </si>
  <si>
    <t>8. Chi phí bán hàng</t>
  </si>
  <si>
    <t>24</t>
  </si>
  <si>
    <t>9. Chi phí quản lý doanh nghiệp</t>
  </si>
  <si>
    <t>25</t>
  </si>
  <si>
    <t>10. Lợi nhuận thuần từ h/động kinh doanh</t>
  </si>
  <si>
    <t>30</t>
  </si>
  <si>
    <t xml:space="preserve">      ((30 = 20 + (21 - 22) - ( 24 + 25))</t>
  </si>
  <si>
    <t>11. Thu nhập khác</t>
  </si>
  <si>
    <t>31</t>
  </si>
  <si>
    <t>12. Chi phí khác</t>
  </si>
  <si>
    <t>32</t>
  </si>
  <si>
    <t>13. Lợi nhuận khác (40 = 31 - 32)</t>
  </si>
  <si>
    <t>40</t>
  </si>
  <si>
    <t>14. Tổng lợi nhuận kế toán trước thuế</t>
  </si>
  <si>
    <t>50</t>
  </si>
  <si>
    <t xml:space="preserve">     (50 = 30 + 40)</t>
  </si>
  <si>
    <t>15. Chi phí thuế TNDN hiện hành</t>
  </si>
  <si>
    <t>51</t>
  </si>
  <si>
    <t>VI.30</t>
  </si>
  <si>
    <t>16. Chi phí thuế TNDN hoãn lại</t>
  </si>
  <si>
    <t>52</t>
  </si>
  <si>
    <t>17. Lợi nhuận sau thuế thu nhập doanh nghiệp</t>
  </si>
  <si>
    <t>60</t>
  </si>
  <si>
    <t xml:space="preserve">     (60 = 50 - 51 - 52)</t>
  </si>
  <si>
    <t>18. Lãi cơ bản trên cổ phiếu</t>
  </si>
  <si>
    <t>70</t>
  </si>
  <si>
    <t>19. Các khoản giảm trừ vào lợi nhuận sau thuế</t>
  </si>
  <si>
    <t xml:space="preserve">      - Trích lập quỹ đầu tư phát triển</t>
  </si>
  <si>
    <t xml:space="preserve">      - Trích lập quỹ dự phòng tài chính</t>
  </si>
  <si>
    <t xml:space="preserve">      - Trích lập quỹ khen thưởng, phúc lợi</t>
  </si>
  <si>
    <t xml:space="preserve">      - Chia cổ tức</t>
  </si>
  <si>
    <t xml:space="preserve">      - Phụ cấp thù lao HĐQT và BKS</t>
  </si>
  <si>
    <t xml:space="preserve">      - Trích thưởng</t>
  </si>
  <si>
    <t>20. Lợi nhuận kỳ trước chuyển sang</t>
  </si>
  <si>
    <t>21. Lợi nhuận lũy kế</t>
  </si>
  <si>
    <t xml:space="preserve">                                                                         CÔNG TY CỔ PHẦN  CÁP TREO NÚI BÀ TÂY NINH </t>
  </si>
  <si>
    <t>Người lập biểu</t>
  </si>
  <si>
    <t>ngày 20/03/2006 của Bộ trưởng BTC)</t>
  </si>
  <si>
    <t>BÁO CÁO LƯU CHUYỂN TIỀN TỆ GIỮA NIÊN ĐỘ</t>
  </si>
  <si>
    <t>(Theo phương pháp trực tiếp)</t>
  </si>
  <si>
    <t>Đơn vị tính: VND</t>
  </si>
  <si>
    <t>STT</t>
  </si>
  <si>
    <t>Lũy kế từ đầu năm đến cuối quý này</t>
  </si>
  <si>
    <t>I</t>
  </si>
  <si>
    <t>Lưu chuyển tiền từ hoạt động kinh doanh</t>
  </si>
  <si>
    <t>Tiền thu từ bán hàng, cung cấp dịch vụ &amp; doanh thu khác</t>
  </si>
  <si>
    <t>Tiền chi trả cho người cung cấp hàng hóa &amp; dịch vụ</t>
  </si>
  <si>
    <t>Tiền chi trả cho người lao động</t>
  </si>
  <si>
    <t>03</t>
  </si>
  <si>
    <t>Tiền chi trả lãi vay</t>
  </si>
  <si>
    <t>04</t>
  </si>
  <si>
    <t xml:space="preserve">Ngân hàng TMCP Hàng Hải Tây Ninh            </t>
  </si>
  <si>
    <t>Công Ty Bảo hiểm PJICO Tây Ninh</t>
  </si>
  <si>
    <t xml:space="preserve">  Tiền gởi kỳ hạn tại Ngân hàng TMCP Hàng Hải Tây Ninh            </t>
  </si>
  <si>
    <t>Tiền chi nộp thuế thu nhập doanh nghiệp</t>
  </si>
  <si>
    <t>05</t>
  </si>
  <si>
    <t>Tiền thu khác từ hoạt động kinh doanh</t>
  </si>
  <si>
    <t>06</t>
  </si>
  <si>
    <t>Tiền chi khác cho hoạt động kinh doanh</t>
  </si>
  <si>
    <t>07</t>
  </si>
  <si>
    <t>Lưu chuyển tiền thuần từ hoạt động kinh doanh</t>
  </si>
  <si>
    <t>II</t>
  </si>
  <si>
    <t>Lưu chuyển tiền từ hoạt động đầu tư</t>
  </si>
  <si>
    <t>Tiền để chi mua sắm, xây dựng TSCĐ &amp; các tài sản dài hạn khác</t>
  </si>
  <si>
    <t>Tiền thu từ thanh lý, nhượng bán TSCĐ &amp; các tài sản dài hạn khác</t>
  </si>
  <si>
    <t>Tiền chi cho vay, mua các công cụ nợ của đơn vị khác</t>
  </si>
  <si>
    <t>Tiền thu hồi cho vay, bán lại các công cụ nợ của đơn vị khác</t>
  </si>
  <si>
    <t>Tiền chi đầu tư góp vốn vào các đơn vị khác</t>
  </si>
  <si>
    <t>Tiền thu hồi đầu tư góp vốn vào các đơn vị khác</t>
  </si>
  <si>
    <t>Tiền thu lãi cho vay, cổ tức và lợi nhuận được chia</t>
  </si>
  <si>
    <t>Lưu chuyển tiền thuần từ hoạt động đầu tư</t>
  </si>
  <si>
    <t>III</t>
  </si>
  <si>
    <t>Lưu chuyển tiền từ hoạt động tài chính</t>
  </si>
  <si>
    <t>Tiền thu từ phát hành cổ phiếu, nhận vốn góp của chủ sở hữu</t>
  </si>
  <si>
    <t>Tiền chi trả vốn góp, mua lại cổ phiếu của doanh nghiệp đã phát hành</t>
  </si>
  <si>
    <t>Tiền vay ngắn hạn, dài hạn đã nhận được</t>
  </si>
  <si>
    <t>Tiền chi trả nợ gốc vay</t>
  </si>
  <si>
    <t>Tiền chi trả nợ thuê tài chính</t>
  </si>
  <si>
    <t>Cổ tức, lợi nhuận đã trả cho chủ sở hữu</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</si>
  <si>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</si>
  <si>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</si>
  <si>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</si>
  <si>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</si>
  <si>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Tiền và tương đương tiền cuối kỳ (70 = 50 + 60 + 61)</t>
  </si>
  <si>
    <t>VII.34</t>
  </si>
  <si>
    <t>Giám đốc</t>
  </si>
  <si>
    <t>Giá trị công cụ năm 2011</t>
  </si>
  <si>
    <t>Ký quỹ ngắn hạn</t>
  </si>
  <si>
    <t>Chi nhánh Viettel Tây Ninh</t>
  </si>
  <si>
    <t xml:space="preserve">   - Khả năng thanh toán hiện hành</t>
  </si>
  <si>
    <t>Giá trị công cụ năm 2012</t>
  </si>
  <si>
    <t>Tiền thuê đất quảng cáo ( ngã tư Đại Đồng )</t>
  </si>
  <si>
    <t xml:space="preserve">Ngân hàng TMCP Ngoại Thương Tây Ninh            </t>
  </si>
  <si>
    <t>Công ty Bảo Hiểm PIJICO Tây Ninh(Tiền phí BH vé cáp ,máng trượt</t>
  </si>
  <si>
    <t>Phó chủ tịch -kiêm Giám đốc</t>
  </si>
  <si>
    <t xml:space="preserve">Chủ tịch </t>
  </si>
  <si>
    <t>Ngân hàng TMCP Bản Việt Tây Ninh</t>
  </si>
  <si>
    <t xml:space="preserve">Ngân hàng TMCP Phương Tây Tây Ninh            </t>
  </si>
  <si>
    <t xml:space="preserve"> Tiền gởi kỳ hạn tại Ngân hàng TMCP Phương Tây Tây Ninh</t>
  </si>
  <si>
    <t xml:space="preserve"> Tiền gởi kỳ hạn tại Ngân hàng Đầu Tư Phát triển Tây Ninh</t>
  </si>
  <si>
    <t>Tiền thuê đất</t>
  </si>
  <si>
    <t>Chi phí quảng cáo</t>
  </si>
  <si>
    <t>Phụ cấp đồng phục</t>
  </si>
  <si>
    <t>Doanh thu  chưa thực hiện</t>
  </si>
  <si>
    <t xml:space="preserve">        Người lập biểu                                                  Kế Toán Trưởng</t>
  </si>
  <si>
    <t>Kế Toán Trưởng</t>
  </si>
  <si>
    <t>Đoàn Thị Nhã Uyên ( Tạm ứng tiền mua hàng chợ bếp ăn tập thể )</t>
  </si>
  <si>
    <t>DNTN Trà Hoàn Ngọc</t>
  </si>
  <si>
    <t>Chi phí trả trước ngắn hạn</t>
  </si>
  <si>
    <t xml:space="preserve">Chi phí in vé dịch vụ sử dụng </t>
  </si>
  <si>
    <t xml:space="preserve">  Giám đốc</t>
  </si>
  <si>
    <t>* Tiền điện sử dụng</t>
  </si>
  <si>
    <t>Tiền quảng cáo trên cabin cáp treo</t>
  </si>
  <si>
    <t>Chi phí cây kiểng</t>
  </si>
  <si>
    <t>Chi phí niêm yết chứng khoán</t>
  </si>
  <si>
    <t>Giá trị công cụ năm 2013</t>
  </si>
  <si>
    <t xml:space="preserve">Bann Quản Lý Khu Di Tích Lịch Sử Văn Hóa- Danh Thắng &amp; Du Lịch </t>
  </si>
  <si>
    <t>Núi Bà Đen Tây Ninh ( Tiền vé xe lửa )</t>
  </si>
  <si>
    <t xml:space="preserve">Lê Kim Tuyến : Thuê mặt bằng kinh doanh </t>
  </si>
  <si>
    <t>Lý Thị Mỹ lệ : Thuê mặt bằng kinh doanh</t>
  </si>
  <si>
    <t>Lê Thị Phương : Thuê mặt bằng kinh doanh</t>
  </si>
  <si>
    <t>Nguyễn Thị Đài Trang; Thuê vườn cây</t>
  </si>
  <si>
    <t>Nguyễn Thanh Phước : Thuê mặt bằng kinh doanh</t>
  </si>
  <si>
    <t>Nguyễn Thị Trang : Thuê mặt bằng kinh doanh</t>
  </si>
  <si>
    <t>Phạm Thị Niều : Thuê mặt bằng kinh doanh</t>
  </si>
  <si>
    <t>Trần Thị Tú Quỳnh : Thuê nhà WC</t>
  </si>
  <si>
    <t xml:space="preserve">     (Ban hành kèm theo QĐ số 15/2006/QĐ-BTC</t>
  </si>
  <si>
    <t xml:space="preserve"> Tiền gởi kỳ hạn tại Ngân hàng TMCP Ngoại Thương Tây Ninh</t>
  </si>
  <si>
    <t>Lãi tiền gởi ngân hàng TMCP Ngoại Thương Tây Ninh</t>
  </si>
  <si>
    <t>Phí thay cáp tuyến máng trượt, hộp số cáp treo</t>
  </si>
  <si>
    <t>Phí thay bộ ôm cáp</t>
  </si>
  <si>
    <t>Phí thay bộ bạc đạn hộp số</t>
  </si>
  <si>
    <t>Chi phí dịch vụ xe lửa</t>
  </si>
  <si>
    <t>Chi phí hành chánh</t>
  </si>
  <si>
    <t>Bảo hiểm xã hội</t>
  </si>
  <si>
    <t xml:space="preserve">       ( Ban hành kèm  theo QĐ số 15/2006/QĐ-BTC</t>
  </si>
  <si>
    <t xml:space="preserve">               ngày 20/03/2006 của Bộ trưởng BTC )</t>
  </si>
  <si>
    <t>V. Những ảnh hưởng đến tình hình hoạt động của Công Ty:</t>
  </si>
  <si>
    <t>Ngân hàng Nông nghiệp &amp; Phát Triển Nông Thôn Tây Ninh</t>
  </si>
  <si>
    <t>Chi phí vật tư sửa chữa</t>
  </si>
  <si>
    <t>Phí đánh giá tái chứng nhận hệ thống ISO</t>
  </si>
  <si>
    <t>31/03/2013</t>
  </si>
  <si>
    <t>- Số dư ngày 31/03/2013</t>
  </si>
  <si>
    <t>Số dư ngày 31/03/2013</t>
  </si>
  <si>
    <t xml:space="preserve"> Tiền gởi kỳ hạn tại Ngân hàng Nông Nghiệp &amp; Phát triển Nông Thôn Tây Ninh</t>
  </si>
  <si>
    <t>Lãi tiền gởi ngân hàng Đầu Tư &amp; Phát Triển Tây Ninh</t>
  </si>
  <si>
    <t>Lãi tiền gởi ngân hàng Phương Tây Tây Ninh</t>
  </si>
  <si>
    <t>Lãi tiền gởi ngân hàng Hàng Hải Tây Ninh</t>
  </si>
  <si>
    <t>Lãi tiền gởi ngân hàng Nông Nghiệp &amp; Phát Triển Nông Thôn Tây Ninh</t>
  </si>
  <si>
    <t>Thuế GTGT chưa kê khai khấu trừ</t>
  </si>
  <si>
    <t>Nguyễn Thúy Vân ( Tạm ứng tiền BGĐ công tác )</t>
  </si>
  <si>
    <t>Công Ty TNHH MTV Xây Dựng Và Quảng Cáo Việt Kiến Long</t>
  </si>
  <si>
    <t xml:space="preserve">Công Ty TNHH Bảo Hộ Lao Động 30/4 </t>
  </si>
  <si>
    <t>Báo Du Lịch</t>
  </si>
  <si>
    <t xml:space="preserve">Quảng cáo Trẻ V&amp;T </t>
  </si>
  <si>
    <t>Công ty Cổ Phần Đầu Tư &amp; Phát Triển Xây Dựng</t>
  </si>
  <si>
    <t>Chi phí thông dịch viên,phí phòng nghĩ,ăn uống của chuyên gia Áo</t>
  </si>
  <si>
    <t>Trích trước các chi phí sửa chữa đã hoàn thành</t>
  </si>
  <si>
    <t>Trích trước chi phí kiểm toán năm 2012</t>
  </si>
  <si>
    <t>Phí thanh toán thiết bị cáp</t>
  </si>
  <si>
    <t>CÔNG TY CỔ PHẦN CÁP TREO NÚI BÀ TÂY NINH</t>
  </si>
  <si>
    <t>Xã Ninh Sơn - Thị xã Tây Ninh - Tỉnh Tây Ninh</t>
  </si>
  <si>
    <t>Tel: (066) 3624139, Fax: (066) 3823448</t>
  </si>
  <si>
    <t>BẢNG THUYẾT MINH BÁO CÁO TÀI CHÍNH CHỌN LỌC</t>
  </si>
  <si>
    <t>I. Đặc điểm hoạt động của doanh nghiệp</t>
  </si>
  <si>
    <t>1. Hình thức sở hữu vốn:</t>
  </si>
  <si>
    <t xml:space="preserve">  - Doanh nghiệp cổ phần 51% vốn Nhà nước theo Quyết định số 15/QĐ-CT ngày 10/01/2001 của UBND tỉnh Tây Ninh, vốn điều lệ Công ty</t>
  </si>
  <si>
    <t xml:space="preserve">    là 31.970.000.000 VND.</t>
  </si>
  <si>
    <t xml:space="preserve">  - Hiện tại cổ phiếu được niêm yết tại Sở Giao dịch Chứng khoán TP.HCM theo Quyết định số 73/UBCK-GPNY ngày 15/11/2006</t>
  </si>
  <si>
    <t xml:space="preserve">    của Ủy ban chứng khoán Nhà nước.</t>
  </si>
  <si>
    <t>2. Lĩnh vực kinh doanh: Vận chuyển du khách và dịch vụ du lịch.</t>
  </si>
  <si>
    <t xml:space="preserve">    và Đầu tư tỉnh Tây Ninh cấp.</t>
  </si>
  <si>
    <t xml:space="preserve">  - Vận chuyển du khách, hàng hóa, vật tư bằng phương tiện cáp treo.</t>
  </si>
  <si>
    <t xml:space="preserve">  - Cho thuê quảng cáo trên pano, cabin và trụ tháp thuộc địa bàn công ty quản lý.</t>
  </si>
  <si>
    <t xml:space="preserve">  - Nhận chuyển giao công nghệ các loại hình vui chơi giải trí từ nước ngoài và kinh doanh các loại hình vui chơi giải trí.</t>
  </si>
  <si>
    <t xml:space="preserve">  - Kinh doanh thương mại, xuất nhập khẩu vật tư, thiết bị, hàng hóa nông sản.</t>
  </si>
  <si>
    <t xml:space="preserve">  - Kinh doanh dịch vụ du lịch.</t>
  </si>
  <si>
    <t xml:space="preserve">  - Đại lý ký gởi mua bán hàng hóa và các dịch vụ khác trong phạm vi chức năng, nhiệm vụ của công ty cổ phần.</t>
  </si>
  <si>
    <t xml:space="preserve">  - Vận chuyển hành khách bằng hệ thống thiết bị máng trượt.</t>
  </si>
  <si>
    <t>II. Kỳ kế toán, đơn vị tiền tệ sử dụng trong kế toán</t>
  </si>
  <si>
    <t>1. Kỳ kế toán năm bắt đầu từ ngày 01/01 và kết thúc vào ngày 31/12 năm dương lịch hàng năm.</t>
  </si>
  <si>
    <t>2. Đơn vị tiền tệ sử dụng trong kế toán: Đồng Việt Nam (VND). Hạch toán theo nguyên tắc gía gốc phù hợp với các quy định của Luật kế toán</t>
  </si>
  <si>
    <t xml:space="preserve">    Việt Nam số 03/2003/QH11 ngày 17/6/2003 và Chuẩn mực kế toán số 01 - "Chuẩn mực chung".</t>
  </si>
  <si>
    <t>III. Chuẩn mực và chế độ kế toán áp dụng</t>
  </si>
  <si>
    <t>1. Chế độ kế toán áp dụng theo Chế độ kế toán Việt Nam ban hành theo Quyết định số 15/2006/QĐ-BTC ngày 20/3/2006 của Bộ Tài Chính.</t>
  </si>
  <si>
    <t>2. Tuyên bố về việc tuân thủ Chuẩn mực kế toán VN và Chế độ kế toán: Báo cáo tài chính được lập và trình bày phù hợp với các Chuẩn mực</t>
  </si>
  <si>
    <t xml:space="preserve">    kế toán Việt Nam và Chế độ kế toán Việt Nam hiện hành.</t>
  </si>
  <si>
    <t xml:space="preserve">3. Hình thức kế toán áp dụng: Hình thức ghi sổ trên máy vi tính </t>
  </si>
  <si>
    <t>IV. Các chính sách kế toán áp dụng</t>
  </si>
  <si>
    <t>1. Nguyên tắc ghi nhận các khoản tiền và các khoản tương đương tiền:</t>
  </si>
  <si>
    <t xml:space="preserve">  - Tiền là chỉ tiêu tổng hợp phản ánh toàn bộ số tiền hiện có tại thời điểm báo cáo, gồm tiền mặt tại quỹ, tiền gởi ngân hàng không kỳ hạn,</t>
  </si>
  <si>
    <t xml:space="preserve">    được ghi nhận và lập báo cáo theo đồng Việt Nam (VND), phù hợp với quy định tại Luật kế toán số 03/2003/QH11 ngày 17/6/2003.</t>
  </si>
  <si>
    <t>2. Nguyên tắc ghi nhận hàng tồn kho:</t>
  </si>
  <si>
    <t xml:space="preserve">  - Hàng tồn kho được hạch toán theo giá gốc, giá gốc hàng tồn kho bao gồm giá mua và các chi phí khác có liên quan đến quá trình mua hàng.</t>
  </si>
  <si>
    <t xml:space="preserve">  - Phương pháp tính giá trị hàng tồn kho: Bình quân gia quyền.</t>
  </si>
  <si>
    <t xml:space="preserve">  - Phương pháp hạch toán hàng tồn kho: Kê khai thường xuyên.</t>
  </si>
  <si>
    <t>3. Nguyên tắc ghi nhận và khấu hao tài sản cố định:</t>
  </si>
  <si>
    <t xml:space="preserve">  - Tài sản cố định được ghi nhận theo nguyên giá, được phản ánh trên Bảng cân đối kế toán theo chỉ tiêu nguyên giá, hao mòn lũy kế và giá trị</t>
  </si>
  <si>
    <t xml:space="preserve">    còn lại.</t>
  </si>
  <si>
    <t xml:space="preserve">  - Việc ghi nhận TSCĐ hữu hình và khấu hao TSCĐ thực hiện theo Chuẩn mực kế toán số 03 - "Tài sản cố định hữu hình",</t>
  </si>
  <si>
    <t xml:space="preserve">    Quyết định số 15/2006/QĐ-BTC ngày 20/3/2006 của Bộ Tài chính và Quyết định số 206/2003/QĐ-BTC ngày 12/12/2003 về ban hành</t>
  </si>
  <si>
    <t xml:space="preserve">    Chế độ quản lý, sử dụng và trích khấu hao tài sản cố định.</t>
  </si>
  <si>
    <t xml:space="preserve">  - Tài sản cố định hữu hình được ghi nhận phải thỏa mãn đồng thời tất cả 4 điều kiện sau:</t>
  </si>
  <si>
    <t xml:space="preserve">    Chắc chắn thu được lợi ích kinh tế trong quá trình sử dụng TSCĐ hữu hình đó.</t>
  </si>
  <si>
    <t xml:space="preserve">    Nguyên giá TSCĐ phải được xác định một cách đáng tin cậy.</t>
  </si>
  <si>
    <t xml:space="preserve">    Thời gian sử dụng ước tính trên 1 năm.</t>
  </si>
  <si>
    <t xml:space="preserve">    Có giá trị từ 10.000.000 VND trở lên.</t>
  </si>
  <si>
    <t xml:space="preserve">  - Nguyên giá TSCĐ bao gồm giá mua (trừ chiết khấu thương mại, giảm giá), các khoản thuế và những chi phí hợp lý, hợp lệ có liên quan</t>
  </si>
  <si>
    <t xml:space="preserve">    việc đưa tài sản cố định vào hoạt động SXKD.</t>
  </si>
  <si>
    <t xml:space="preserve">  - Các chi phí phát sinh sau ghi nhận ban đầu TSCĐ hữu hình được ghi tăng nguyên giá TSCĐ, khi các chi phí này chắc chắn làm tăng lợi ích</t>
  </si>
  <si>
    <t xml:space="preserve">    kinh tế trong quá trình sử dụng. Các chi phí phát sinh không thỏa mãn được điều kiện trên thì được ghi nhận vào chi phí hoạt động SXKD</t>
  </si>
  <si>
    <t xml:space="preserve">    trong kỳ.</t>
  </si>
  <si>
    <t xml:space="preserve">  - Khi TSCĐ được thanh lý hay nhượng bán thì nguyên giá và khấu hao lũy kế được xóa sổ và có phát sinh các khoản lãi lỗ do thanh lý</t>
  </si>
  <si>
    <t xml:space="preserve">    đều được tính vào kết quả hoạt động sản xuất kinh doanh.</t>
  </si>
  <si>
    <t xml:space="preserve">  - Phương pháp khấu hao TSCĐ: Theo phương pháp đường thẳng dựa trên thời gian sử dụng hữu ích ước tính phù hợp theo</t>
  </si>
  <si>
    <t xml:space="preserve">    Quyết định số 206/2003/QĐ-BTC ngày 12/12/2003 của Bộ Tài chính về việc ban hành Chế độ quản lý, sử dụng và trích khấu hao TSCĐ.</t>
  </si>
  <si>
    <t xml:space="preserve">      Loại TSCĐ</t>
  </si>
  <si>
    <t>Thời gian khấu hao (năm)</t>
  </si>
  <si>
    <t xml:space="preserve">      Nhà cửa, vật kiến trúc: </t>
  </si>
  <si>
    <t>5 -&gt; 15</t>
  </si>
  <si>
    <t xml:space="preserve">      Phương tiện vận tải:</t>
  </si>
  <si>
    <t>3-&gt;10</t>
  </si>
  <si>
    <t xml:space="preserve">      Máy móc thiết bị:</t>
  </si>
  <si>
    <t>7 -&gt; 10</t>
  </si>
  <si>
    <t xml:space="preserve">      Thiết bị, dụng cụ quản lý:</t>
  </si>
  <si>
    <t>3 -&gt; 05</t>
  </si>
  <si>
    <t xml:space="preserve">      TSCĐ khác:</t>
  </si>
  <si>
    <t>4 -&gt; 15</t>
  </si>
  <si>
    <t>4. Nguyên tắc ghi nhận các khoản đầu tư tài chính:</t>
  </si>
  <si>
    <t xml:space="preserve">  - Các khoản đầu tư tài chính dài hạn là các khoản đầu tư mua cổ phiếu, trái phiếu Chính phủ và công trái Chính phủ.</t>
  </si>
  <si>
    <t>5. Nguyên tắc ghi nhận và vốn hóa các khoản chi phí khác:</t>
  </si>
  <si>
    <t xml:space="preserve">  - Chi phí trả trước được vốn hóa để phân bổ dần vào chi phí SXKD trong kỳ là các khoản chi phí có thời gian phân bổ từ 12 tháng đến 36 tháng.</t>
  </si>
  <si>
    <t>6. Nguyên tắc ghi nhận vốn chủ sở hữu:</t>
  </si>
  <si>
    <t xml:space="preserve">  Tiền gởi kỳ hạn tại Ngân hàng TMCP Bản Việt Tây Ninh            </t>
  </si>
  <si>
    <t xml:space="preserve">  - Vốn đầu tư chủ sở hữu được ghi nhận theo số vốn thực góp của chủ sở hữu.</t>
  </si>
  <si>
    <t>7. Nguyên tắc và phương pháp ghi nhận doanh thu:</t>
  </si>
  <si>
    <t xml:space="preserve">  - Doanh thu bao gồm doanh thu vận chuyển, doanh thu dịch vụ quảng cáo, doanh thu từ lãi tiền gởi ngân hàng, thu cổ tức và doanh thu khác.</t>
  </si>
  <si>
    <t xml:space="preserve">  - Doanh thu dịh vụ vận chuyển được ghi nhận theo lượng vé bán ra hàng ngày cho khách hàng và được khách hàng chấp nhận thanh toán,</t>
  </si>
  <si>
    <t xml:space="preserve">    phù hợp với điều kiện ghi nhận doanh thu theo Chuẩn mực số 14 - "Doanh thu và thu nhập khác".</t>
  </si>
  <si>
    <t xml:space="preserve">  - Doanh thu dịh vụ quảng cáo được ghi nhận khi dịch vụ hoàn thành, được nghiệm thu, thanh lý, phát hành hóa đơn và được khách hàng</t>
  </si>
  <si>
    <t xml:space="preserve">    chấp nhận thanh toán, phù hợp với điều kiện ghi nhận doanh thu theo Chuẩn mực số 14 - "Doanh thu và thu nhập khác".</t>
  </si>
  <si>
    <t xml:space="preserve">  - Doanh thu từ lãi tiền gởi ngân hàng được ghi nhận trên cơ sở thời gian và mức lãi suất theo từng hợp đồng tiền gởi đã ký kết, phù hợp</t>
  </si>
  <si>
    <t xml:space="preserve">    với điều kiện ghi nhận doanh thu theo Chuẩn mực số 14 - "Doanh thu và thu nhập khác".</t>
  </si>
  <si>
    <t>8. Nguyên tắc và phương pháp ghi nhận chi phí tài chính:</t>
  </si>
  <si>
    <t xml:space="preserve">  - Chi phí tài chính là bao gồm chi phí lãi vay, là tổng chi phí tài chính phát sinh trong kỳ, không bù trừ với doanh thu hoạt động tài chính.</t>
  </si>
  <si>
    <t>9. Nguyên tắc và phương pháp kế toán khác:</t>
  </si>
  <si>
    <t xml:space="preserve">  - Nguyên tắc xác định các khoản phải thu khách hàng được căn cứ vào hợp đồng ký kết, hóa đơn bán hàng xuất cho khách hàng.</t>
  </si>
  <si>
    <t xml:space="preserve">  - Nguyên tắc xác định các khoản trả trước cho người bán được căn cứ vào phiếu chi, chứng từ ngân hàng và hợp đồng ký kết.</t>
  </si>
  <si>
    <t xml:space="preserve">  - Nguyên tắc xác định các khoản phải trả người bán được căn cứ vào phiếu nhập kho, hóa đơn bán hàng của bên bán và hợp đồng ký kết.</t>
  </si>
  <si>
    <t xml:space="preserve">  - Nguyên tắc xác định các khoản người mua trả trước được căn cứ vào phiếu thu, chứng từ ngân hàng và hợp đồng ký kết.</t>
  </si>
  <si>
    <t xml:space="preserve">  - Nguyên tắc xác định các khoản phải trả cho người lao động được căn cứ vào quỹ tiền lương kế hoạch được Hội đồng quản trị phê duyệt,</t>
  </si>
  <si>
    <t xml:space="preserve">    hàng tháng chi trả cho người lao động dựa trên quy chế trả lương do Công ty ban hành.</t>
  </si>
  <si>
    <t xml:space="preserve">  - Nguyên tắc ghi nhận chi phí xây dựng CB dở dang được xác định theo giá gốc tại thời điểm phát sinh chi phí thực tế theo hóa đơn,</t>
  </si>
  <si>
    <t xml:space="preserve">    chứng từ hợp pháp.</t>
  </si>
  <si>
    <t xml:space="preserve">  - Nguyên tắc ghi nhận các khoản vay ngắn hạn, dài hạn được ghi nhận trên cơ sở các phiếu thu, chứng từ ngân hàng, các khế ước vay</t>
  </si>
  <si>
    <t xml:space="preserve">    và hợp đồng vay. Các khoản vay có thời hạn trên 1 năm thì được ghi nhận là khoản vay dài hạn.</t>
  </si>
  <si>
    <t>10. Các nghĩa vụ về thuế:</t>
  </si>
  <si>
    <t xml:space="preserve">  - Thuế giá trị gia tăng (GTGT): Áp dụng việc kê khai, tính thuế theo phương pháp khấu trừ, mức thuế suất áp dụng 10%</t>
  </si>
  <si>
    <t xml:space="preserve">  - Thuế thu nhập doanh nghiệp (TNDN): Áp dụng thuế suất 25% trên lợi nhuận chịu thuế.</t>
  </si>
  <si>
    <t xml:space="preserve">  - Các loại thuế khác: Thực hiện kê khai, tính thuế và nộp thuế theo đúng quy định hiện hành của Luật quản lý thuế.</t>
  </si>
  <si>
    <t>V.</t>
  </si>
  <si>
    <t>THÔNG TIN BỔ SUNG CÁC KHOẢN MỤC TRÌNH BÀY TRONG BẢNG CÂN ĐỐI KẾ TOÁN</t>
  </si>
  <si>
    <t>1.</t>
  </si>
  <si>
    <t>Tiền và các khoản tương đương tiền</t>
  </si>
  <si>
    <t>VND</t>
  </si>
  <si>
    <t>1.1</t>
  </si>
  <si>
    <t>Tiền</t>
  </si>
  <si>
    <t>Tiền mặt tại quỹ</t>
  </si>
  <si>
    <t>Tiền gởi ngân hàng</t>
  </si>
  <si>
    <t>Ngân hàng Công thương Hòa Thành</t>
  </si>
  <si>
    <t>Ngân hàng Công thương Tây Ninh</t>
  </si>
  <si>
    <t>Ngân hàng Đầu tư và Phát triển Tây Ninh</t>
  </si>
  <si>
    <t>Ngân hàng Phát triển Tây Ninh</t>
  </si>
  <si>
    <t>Ngân hàng TMCP An Bình Tây Ninh</t>
  </si>
  <si>
    <t>Ngân hàng TMCP Sài gòn Thương tín Tây Ninh</t>
  </si>
  <si>
    <t>1.2</t>
  </si>
  <si>
    <t>Các khoản tương đương tiền</t>
  </si>
  <si>
    <t>Tổng cộng</t>
  </si>
  <si>
    <t>2.</t>
  </si>
  <si>
    <t>Các khoản đầu tư tài chính ngắn hạn</t>
  </si>
  <si>
    <t>Tiền gởi kỳ hạn tại Ngân hàng Công thương Hòa thành - Tây Ninh</t>
  </si>
  <si>
    <t>Tiền gởi kỳ hạn tại Ngân hàng Công thương Tây Ninh</t>
  </si>
  <si>
    <t>3.</t>
  </si>
  <si>
    <t>Các khoản phải thu khác</t>
  </si>
  <si>
    <t>Tiền lãi có kỳ hạn dự thu</t>
  </si>
  <si>
    <t>Lãi tiền gởi ngân hàng Công Thương Hòa Thành Tây Ninh</t>
  </si>
  <si>
    <t xml:space="preserve">                                                        Giám Đốc</t>
  </si>
  <si>
    <t xml:space="preserve">                               Kế Toán Trưởng</t>
  </si>
  <si>
    <t>Nguyễn Văn Vàng</t>
  </si>
  <si>
    <t>Lê Trung Nam</t>
  </si>
  <si>
    <t>Công ty Cổ Phần Cáp Treo Núi Bà Tây Ninh</t>
  </si>
  <si>
    <t>Xã Ninh Sơn, Thị Xã Tây Ninh, Tỉnh Tây Ninh</t>
  </si>
  <si>
    <t xml:space="preserve">                Mẫu số:  B01-DN</t>
  </si>
  <si>
    <t xml:space="preserve">                                                                                                (Ban hành theo QĐ số: 15/2006/QĐ-BTC ngày 20/03/2006 của Bộ trưởng BTC)</t>
  </si>
  <si>
    <t>BẢNG CÂN ĐỐI KẾ TOÁN</t>
  </si>
  <si>
    <t>MÃ SỐ</t>
  </si>
  <si>
    <t>THUYẾT MINH</t>
  </si>
  <si>
    <t>01/01/2013</t>
  </si>
  <si>
    <t>TÀI SẢN</t>
  </si>
  <si>
    <t xml:space="preserve">  A. TÀI SẢN NGẮN HẠN (100 = 110 + 120 + 130 + 140 + 150)</t>
  </si>
  <si>
    <t xml:space="preserve">  I. Tiền và các khoản tương đương tiền</t>
  </si>
  <si>
    <t xml:space="preserve">    1. Tiền</t>
  </si>
  <si>
    <t>V.01</t>
  </si>
  <si>
    <t xml:space="preserve">    2. Các khoản tương đương tiền</t>
  </si>
  <si>
    <t xml:space="preserve">  II. Các khoản đầu tư tài chính ngắn hạn</t>
  </si>
  <si>
    <t>V.02</t>
  </si>
  <si>
    <t xml:space="preserve">    1. Đầu tư ngắn hạn</t>
  </si>
  <si>
    <t xml:space="preserve">    2. Dự phòng giảm giá đầu tư ngắn hạn (*) </t>
  </si>
  <si>
    <t xml:space="preserve">  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</si>
  <si>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</si>
  <si>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</si>
  <si>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</si>
  <si>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</si>
  <si>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</si>
  <si>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</si>
  <si>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 (*)</t>
  </si>
  <si>
    <t xml:space="preserve">  IV. Hàng tồn kho</t>
  </si>
  <si>
    <t xml:space="preserve">    1. Hàng tồn kho</t>
  </si>
  <si>
    <t>V.04</t>
  </si>
  <si>
    <t xml:space="preserve">    2. Dự phòng giảm giá hàng tồn kho (*)</t>
  </si>
  <si>
    <t xml:space="preserve">  V. Tài sản ngắn hạn khác</t>
  </si>
  <si>
    <t xml:space="preserve">    1. Chi phí trả trước ngắn hạn</t>
  </si>
  <si>
    <t xml:space="preserve">    2. Thuế GTGT được khấu trừ</t>
  </si>
  <si>
    <t xml:space="preserve">    3. Thuế và các khoản khác phải thu Nhà nước</t>
  </si>
  <si>
    <t>V.05</t>
  </si>
  <si>
    <t xml:space="preserve">    4. Tài sản ngắn hạn khác</t>
  </si>
  <si>
    <t xml:space="preserve">  B. TÀI SẢN DÀI HẠN (200 = 210 + 220 + 240 + 250 + 260)</t>
  </si>
  <si>
    <t xml:space="preserve">  I. Các khoản phải thu dài hạn</t>
  </si>
  <si>
    <t xml:space="preserve">    1. Phải thu dài hạn của khách hàng</t>
  </si>
  <si>
    <t xml:space="preserve">    2. Vốn kinh doanh ở đơn vị trực thuộc</t>
  </si>
  <si>
    <t xml:space="preserve">    3. Phải thu dài hạn nội bộ</t>
  </si>
  <si>
    <t>V.06</t>
  </si>
  <si>
    <t xml:space="preserve">    4. Phải thu dài hạn khác</t>
  </si>
  <si>
    <t>V.07</t>
  </si>
  <si>
    <t xml:space="preserve">    5. Dự phòng phải thu dài hạn khó đòi (*)</t>
  </si>
  <si>
    <t xml:space="preserve">  II. Tài sản cố định</t>
  </si>
  <si>
    <t xml:space="preserve">    1. Tài sản cố định hữu hình</t>
  </si>
  <si>
    <t>V.08</t>
  </si>
  <si>
    <t xml:space="preserve">    - Nguyên giá</t>
  </si>
  <si>
    <t xml:space="preserve">    - Giá trị hao mòn lũy kế (*)</t>
  </si>
  <si>
    <t xml:space="preserve">    2. Tài sản cố định thuê tài chính</t>
  </si>
  <si>
    <t>V.09</t>
  </si>
  <si>
    <t xml:space="preserve">    3. Tài sản cố định vô hình</t>
  </si>
  <si>
    <t>V.10</t>
  </si>
  <si>
    <t xml:space="preserve">    4. Chi phí xây dựng cơ bản dở dang</t>
  </si>
  <si>
    <t>V.11</t>
  </si>
  <si>
    <t xml:space="preserve">  III. Bất động sản đầu tư</t>
  </si>
  <si>
    <t>V.12</t>
  </si>
  <si>
    <t xml:space="preserve">  IV. Các khoản đầu tư tài chính dài hạn</t>
  </si>
  <si>
    <t xml:space="preserve">    1. Đầu tư vào công ty con</t>
  </si>
  <si>
    <t xml:space="preserve">    2. Đầu tư vào công tư liên kết, liên doanh</t>
  </si>
  <si>
    <t xml:space="preserve">    3. Đầu tư dài hạn khác</t>
  </si>
  <si>
    <t>QUÝ II NĂM 2013</t>
  </si>
  <si>
    <t xml:space="preserve">                                                   Tây Ninh, ngày 10 tháng 07 năm 2013</t>
  </si>
  <si>
    <t xml:space="preserve">           Mẫu số  B 03a -DN</t>
  </si>
  <si>
    <t xml:space="preserve">        Tây Ninh, ngày 10 tháng 07 năm 2013</t>
  </si>
  <si>
    <t>Quí  II Năm 2013</t>
  </si>
  <si>
    <t>Quý II Năm 2013</t>
  </si>
  <si>
    <t>QUÝ II</t>
  </si>
  <si>
    <t>Tại ngày 30 Tháng 06 Năm 2013</t>
  </si>
  <si>
    <t xml:space="preserve">                   Tây Ninh, ngày 10  tháng 07 năm 2013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</si>
</sst>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Red]#,##0"/>
    <numFmt numFmtId="181" formatCode="dd/mm/yyyy"/>
    <numFmt numFmtId="182" formatCode="_(* #,##0_);_(* \(#,##0\);_(* &quot;-&quot;??_);_(@_)"/>
    <numFmt numFmtId="183" formatCode="#,##0.00;[Red]#,##0.00"/>
    <numFmt numFmtId="184" formatCode="_(* #,##0.0_);_(* \(#,##0.0\);_(* &quot;-&quot;??_);_(@_)"/>
  </numFmts>
  <fonts count="69">
    <font>
      <sz val="12"/>
      <name val="VNI-Times"/>
      <family val="0"/>
    </font>
    <font>
      <b/>
      <sz val="10"/>
      <name val="Arial"/>
      <family val="2"/>
    </font>
    <font>
      <sz val="10"/>
      <name val="Arial"/>
      <family val="2"/>
    </font>
    <font>
      <b/>
      <sz val="12"/>
      <name val="Arial"/>
      <family val="2"/>
    </font>
    <font>
      <b/>
      <sz val="9"/>
      <name val="Arial"/>
      <family val="2"/>
    </font>
    <font>
      <sz val="8"/>
      <name val="Arial"/>
      <family val="2"/>
    </font>
    <font>
      <sz val="9"/>
      <name val="Arial"/>
      <family val="2"/>
    </font>
    <font>
      <i/>
      <sz val="9"/>
      <name val="Arial"/>
      <family val="2"/>
    </font>
    <font>
      <i/>
      <sz val="10"/>
      <name val="Arial"/>
      <family val="2"/>
    </font>
    <font>
      <b/>
      <i/>
      <sz val="10"/>
      <name val="Arial"/>
      <family val="2"/>
    </font>
    <font>
      <sz val="10"/>
      <color indexed="10"/>
      <name val="Arial"/>
      <family val="2"/>
    </font>
    <font>
      <b/>
      <sz val="10"/>
      <color indexed="10"/>
      <name val="Arial"/>
      <family val="2"/>
    </font>
    <font>
      <b/>
      <sz val="10"/>
      <color indexed="8"/>
      <name val="Arial"/>
      <family val="2"/>
    </font>
    <font>
      <sz val="10"/>
      <color indexed="8"/>
      <name val="Arial"/>
      <family val="2"/>
    </font>
    <font>
      <b/>
      <i/>
      <sz val="10"/>
      <color indexed="10"/>
      <name val="Arial"/>
      <family val="2"/>
    </font>
    <font>
      <b/>
      <u val="single"/>
      <sz val="10"/>
      <name val="Arial"/>
      <family val="2"/>
    </font>
    <font>
      <sz val="10"/>
      <name val="VNI-Times"/>
      <family val="0"/>
    </font>
    <font>
      <sz val="8"/>
      <name val="VNI-Times"/>
      <family val="0"/>
    </font>
    <font>
      <b/>
      <sz val="12"/>
      <name val="VNI-Times"/>
      <family val="0"/>
    </font>
    <font>
      <b/>
      <sz val="8"/>
      <name val="Arial"/>
      <family val="2"/>
    </font>
    <font>
      <i/>
      <sz val="8"/>
      <name val="Arial"/>
      <family val="2"/>
    </font>
    <font>
      <b/>
      <sz val="14"/>
      <name val="Arial"/>
      <family val="2"/>
    </font>
    <font>
      <sz val="10"/>
      <name val=".VnTime"/>
      <family val="0"/>
    </font>
    <font>
      <sz val="11"/>
      <name val=".VnTime"/>
      <family val="0"/>
    </font>
    <font>
      <b/>
      <sz val="10"/>
      <name val="Times New Roman"/>
      <family val="1"/>
    </font>
    <font>
      <sz val="10"/>
      <name val="Times New Roman"/>
      <family val="1"/>
    </font>
    <font>
      <sz val="12"/>
      <name val="Times New Roman"/>
      <family val="1"/>
    </font>
    <font>
      <i/>
      <sz val="8"/>
      <name val="Times New Roman"/>
      <family val="1"/>
    </font>
    <font>
      <b/>
      <sz val="14"/>
      <name val="Times New Roman"/>
      <family val="1"/>
    </font>
    <font>
      <b/>
      <sz val="12"/>
      <name val="Times New Roman"/>
      <family val="1"/>
    </font>
    <font>
      <b/>
      <i/>
      <sz val="12"/>
      <name val="Times New Roman"/>
      <family val="1"/>
    </font>
    <font>
      <i/>
      <sz val="12"/>
      <name val="Times New Roman"/>
      <family val="1"/>
    </font>
    <font>
      <b/>
      <sz val="11"/>
      <name val="Arial"/>
      <family val="2"/>
    </font>
    <font>
      <sz val="11"/>
      <name val="Arial"/>
      <family val="0"/>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3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xf>
    <xf numFmtId="0" fontId="2" fillId="0" borderId="10" xfId="0" applyFont="1" applyBorder="1" applyAlignment="1">
      <alignment horizontal="left"/>
    </xf>
    <xf numFmtId="0" fontId="2" fillId="0" borderId="10" xfId="0" applyFont="1" applyBorder="1" applyAlignment="1">
      <alignment/>
    </xf>
    <xf numFmtId="0" fontId="3" fillId="0" borderId="10" xfId="0" applyFont="1" applyBorder="1" applyAlignment="1">
      <alignment/>
    </xf>
    <xf numFmtId="0" fontId="1" fillId="0" borderId="10" xfId="0" applyFont="1" applyBorder="1" applyAlignment="1">
      <alignment/>
    </xf>
    <xf numFmtId="0" fontId="2" fillId="0" borderId="0" xfId="0" applyFont="1" applyAlignment="1">
      <alignment/>
    </xf>
    <xf numFmtId="0" fontId="3" fillId="0" borderId="0" xfId="0" applyFont="1" applyBorder="1" applyAlignment="1">
      <alignment/>
    </xf>
    <xf numFmtId="0" fontId="4" fillId="0" borderId="0" xfId="0" applyFont="1" applyBorder="1" applyAlignment="1">
      <alignment horizontal="left"/>
    </xf>
    <xf numFmtId="0" fontId="2"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6" fillId="0" borderId="0" xfId="0" applyFont="1" applyAlignment="1">
      <alignment/>
    </xf>
    <xf numFmtId="0" fontId="7" fillId="0" borderId="0" xfId="0" applyFont="1" applyAlignment="1">
      <alignment horizontal="right"/>
    </xf>
    <xf numFmtId="0" fontId="3" fillId="0" borderId="0" xfId="0" applyFont="1" applyAlignment="1">
      <alignment horizontal="center"/>
    </xf>
    <xf numFmtId="0" fontId="1" fillId="0" borderId="0" xfId="0" applyFont="1" applyAlignment="1">
      <alignment/>
    </xf>
    <xf numFmtId="0" fontId="8" fillId="0" borderId="0" xfId="0" applyFont="1" applyAlignment="1">
      <alignment horizontal="center"/>
    </xf>
    <xf numFmtId="0" fontId="1" fillId="0" borderId="0" xfId="0" applyFont="1" applyBorder="1" applyAlignment="1">
      <alignment horizontal="left"/>
    </xf>
    <xf numFmtId="180" fontId="1" fillId="0" borderId="0" xfId="0" applyNumberFormat="1" applyFont="1" applyBorder="1" applyAlignment="1">
      <alignment horizontal="left"/>
    </xf>
    <xf numFmtId="180" fontId="2" fillId="0" borderId="0" xfId="0" applyNumberFormat="1" applyFont="1" applyBorder="1" applyAlignment="1">
      <alignment horizontal="right"/>
    </xf>
    <xf numFmtId="0" fontId="2" fillId="0" borderId="0" xfId="0" applyFont="1" applyBorder="1" applyAlignment="1">
      <alignment/>
    </xf>
    <xf numFmtId="0" fontId="1" fillId="0" borderId="0" xfId="0" applyFont="1" applyAlignment="1">
      <alignment horizontal="center"/>
    </xf>
    <xf numFmtId="0" fontId="1" fillId="0" borderId="0" xfId="0" applyFont="1" applyAlignment="1">
      <alignment/>
    </xf>
    <xf numFmtId="0" fontId="2" fillId="0" borderId="0" xfId="0" applyFont="1" applyAlignment="1">
      <alignment/>
    </xf>
    <xf numFmtId="0" fontId="1" fillId="0" borderId="0" xfId="0" applyFont="1" applyAlignment="1" quotePrefix="1">
      <alignment horizontal="center"/>
    </xf>
    <xf numFmtId="181" fontId="1" fillId="0" borderId="0" xfId="0" applyNumberFormat="1" applyFont="1" applyBorder="1" applyAlignment="1">
      <alignment horizontal="right"/>
    </xf>
    <xf numFmtId="14" fontId="1" fillId="0" borderId="11" xfId="0" applyNumberFormat="1" applyFont="1" applyBorder="1" applyAlignment="1">
      <alignment horizontal="right"/>
    </xf>
    <xf numFmtId="182" fontId="1" fillId="0" borderId="0" xfId="42" applyNumberFormat="1" applyFont="1" applyAlignment="1">
      <alignment horizontal="right"/>
    </xf>
    <xf numFmtId="182" fontId="1" fillId="0" borderId="0" xfId="42" applyNumberFormat="1" applyFont="1" applyAlignment="1">
      <alignment/>
    </xf>
    <xf numFmtId="182" fontId="2" fillId="0" borderId="0" xfId="0" applyNumberFormat="1" applyFont="1" applyAlignment="1">
      <alignment/>
    </xf>
    <xf numFmtId="182" fontId="1" fillId="0" borderId="0" xfId="0" applyNumberFormat="1" applyFont="1" applyAlignment="1">
      <alignment/>
    </xf>
    <xf numFmtId="182" fontId="1" fillId="0" borderId="12" xfId="0" applyNumberFormat="1" applyFont="1" applyBorder="1" applyAlignment="1">
      <alignment/>
    </xf>
    <xf numFmtId="182" fontId="1" fillId="0" borderId="0" xfId="0" applyNumberFormat="1" applyFont="1" applyBorder="1" applyAlignment="1">
      <alignment/>
    </xf>
    <xf numFmtId="182" fontId="2" fillId="0" borderId="0" xfId="0" applyNumberFormat="1" applyFont="1" applyBorder="1" applyAlignment="1">
      <alignment/>
    </xf>
    <xf numFmtId="14" fontId="1" fillId="0" borderId="0" xfId="0" applyNumberFormat="1" applyFont="1" applyBorder="1" applyAlignment="1">
      <alignment horizontal="right"/>
    </xf>
    <xf numFmtId="182" fontId="1" fillId="0" borderId="0" xfId="0" applyNumberFormat="1" applyFont="1" applyBorder="1" applyAlignment="1">
      <alignment horizontal="right"/>
    </xf>
    <xf numFmtId="0" fontId="2" fillId="0" borderId="0" xfId="0" applyFont="1" applyAlignment="1">
      <alignment horizontal="right"/>
    </xf>
    <xf numFmtId="0" fontId="8" fillId="0" borderId="0" xfId="0" applyFont="1" applyAlignment="1">
      <alignment/>
    </xf>
    <xf numFmtId="0" fontId="9" fillId="0" borderId="0" xfId="0" applyFont="1" applyAlignment="1">
      <alignment/>
    </xf>
    <xf numFmtId="0" fontId="11" fillId="0" borderId="0" xfId="0" applyFont="1" applyAlignment="1">
      <alignment/>
    </xf>
    <xf numFmtId="0" fontId="12" fillId="0" borderId="0" xfId="0" applyFont="1" applyAlignment="1">
      <alignment/>
    </xf>
    <xf numFmtId="0" fontId="10" fillId="0" borderId="0" xfId="0" applyFont="1" applyAlignment="1">
      <alignment/>
    </xf>
    <xf numFmtId="182" fontId="11" fillId="0" borderId="0" xfId="0" applyNumberFormat="1" applyFont="1" applyBorder="1" applyAlignment="1">
      <alignment/>
    </xf>
    <xf numFmtId="14" fontId="12" fillId="0" borderId="11" xfId="0" applyNumberFormat="1" applyFont="1" applyBorder="1" applyAlignment="1">
      <alignment horizontal="right"/>
    </xf>
    <xf numFmtId="0" fontId="13" fillId="0" borderId="0" xfId="0" applyFont="1" applyAlignment="1">
      <alignment/>
    </xf>
    <xf numFmtId="182" fontId="13" fillId="0" borderId="0" xfId="0" applyNumberFormat="1" applyFont="1" applyBorder="1" applyAlignment="1">
      <alignment/>
    </xf>
    <xf numFmtId="182" fontId="12" fillId="0" borderId="12" xfId="0" applyNumberFormat="1" applyFont="1" applyBorder="1" applyAlignment="1">
      <alignment/>
    </xf>
    <xf numFmtId="182" fontId="12" fillId="0" borderId="0" xfId="0" applyNumberFormat="1" applyFont="1" applyBorder="1" applyAlignment="1">
      <alignment/>
    </xf>
    <xf numFmtId="0" fontId="14" fillId="0" borderId="0" xfId="0" applyFont="1" applyAlignment="1">
      <alignment/>
    </xf>
    <xf numFmtId="0" fontId="12" fillId="0" borderId="0" xfId="0" applyFont="1" applyAlignment="1">
      <alignment horizontal="center"/>
    </xf>
    <xf numFmtId="0" fontId="12" fillId="0" borderId="0" xfId="0" applyFont="1" applyBorder="1" applyAlignment="1">
      <alignment horizontal="center"/>
    </xf>
    <xf numFmtId="182" fontId="12" fillId="0" borderId="0" xfId="0" applyNumberFormat="1" applyFont="1" applyBorder="1" applyAlignment="1">
      <alignment horizontal="center"/>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11" xfId="0" applyFont="1" applyBorder="1" applyAlignment="1">
      <alignment horizontal="center"/>
    </xf>
    <xf numFmtId="182" fontId="12" fillId="0" borderId="11" xfId="0" applyNumberFormat="1" applyFont="1" applyBorder="1" applyAlignment="1">
      <alignment horizontal="center"/>
    </xf>
    <xf numFmtId="0" fontId="2" fillId="0" borderId="0" xfId="0" applyFont="1" applyBorder="1" applyAlignment="1" quotePrefix="1">
      <alignment/>
    </xf>
    <xf numFmtId="182" fontId="2" fillId="0" borderId="0" xfId="42" applyNumberFormat="1" applyFont="1" applyBorder="1" applyAlignment="1">
      <alignment/>
    </xf>
    <xf numFmtId="182" fontId="1" fillId="0" borderId="0" xfId="42" applyNumberFormat="1" applyFont="1" applyBorder="1" applyAlignment="1">
      <alignment/>
    </xf>
    <xf numFmtId="182" fontId="2" fillId="0" borderId="0" xfId="42" applyNumberFormat="1" applyFont="1" applyAlignment="1">
      <alignment/>
    </xf>
    <xf numFmtId="182" fontId="2" fillId="0" borderId="0" xfId="42" applyNumberFormat="1" applyFont="1" applyBorder="1" applyAlignment="1">
      <alignment/>
    </xf>
    <xf numFmtId="0" fontId="12" fillId="0" borderId="0" xfId="0" applyFont="1" applyAlignment="1" quotePrefix="1">
      <alignment horizontal="center"/>
    </xf>
    <xf numFmtId="182" fontId="2" fillId="0" borderId="0" xfId="42" applyNumberFormat="1" applyFont="1" applyFill="1" applyBorder="1" applyAlignment="1">
      <alignment/>
    </xf>
    <xf numFmtId="0" fontId="11" fillId="0" borderId="0" xfId="0" applyFont="1" applyAlignment="1">
      <alignment horizontal="center"/>
    </xf>
    <xf numFmtId="0" fontId="1" fillId="0" borderId="0" xfId="0" applyFont="1" applyBorder="1" applyAlignment="1" quotePrefix="1">
      <alignment horizontal="center"/>
    </xf>
    <xf numFmtId="0" fontId="1" fillId="0" borderId="0" xfId="0" applyFont="1" applyBorder="1" applyAlignment="1" quotePrefix="1">
      <alignment/>
    </xf>
    <xf numFmtId="181" fontId="1" fillId="0" borderId="0" xfId="0" applyNumberFormat="1" applyFont="1" applyBorder="1" applyAlignment="1">
      <alignment horizontal="center"/>
    </xf>
    <xf numFmtId="0" fontId="15" fillId="0" borderId="0" xfId="0" applyFont="1" applyAlignment="1">
      <alignment horizontal="center"/>
    </xf>
    <xf numFmtId="14" fontId="1" fillId="0" borderId="11" xfId="0" applyNumberFormat="1" applyFont="1" applyBorder="1" applyAlignment="1">
      <alignment horizontal="center"/>
    </xf>
    <xf numFmtId="180" fontId="2" fillId="0" borderId="0" xfId="42" applyNumberFormat="1" applyFont="1" applyAlignment="1">
      <alignment horizontal="right"/>
    </xf>
    <xf numFmtId="182" fontId="2" fillId="0" borderId="0" xfId="0" applyNumberFormat="1" applyFont="1" applyBorder="1" applyAlignment="1">
      <alignment horizontal="right"/>
    </xf>
    <xf numFmtId="0" fontId="13" fillId="0" borderId="0" xfId="0" applyFont="1" applyAlignment="1">
      <alignment horizontal="center"/>
    </xf>
    <xf numFmtId="14" fontId="2" fillId="0" borderId="0" xfId="0" applyNumberFormat="1" applyFont="1" applyBorder="1" applyAlignment="1">
      <alignment horizontal="right"/>
    </xf>
    <xf numFmtId="182" fontId="2" fillId="0" borderId="0" xfId="42" applyNumberFormat="1" applyFont="1" applyBorder="1" applyAlignment="1">
      <alignment horizontal="right"/>
    </xf>
    <xf numFmtId="0" fontId="2" fillId="0" borderId="0" xfId="0" applyFont="1" applyFill="1" applyAlignment="1">
      <alignment wrapText="1"/>
    </xf>
    <xf numFmtId="182" fontId="2" fillId="0" borderId="0" xfId="42" applyNumberFormat="1" applyFont="1" applyAlignment="1">
      <alignment horizontal="right"/>
    </xf>
    <xf numFmtId="0" fontId="1" fillId="0" borderId="11" xfId="0" applyFont="1" applyBorder="1" applyAlignment="1">
      <alignment horizontal="center"/>
    </xf>
    <xf numFmtId="0" fontId="1" fillId="0" borderId="11" xfId="0" applyFont="1" applyBorder="1" applyAlignment="1">
      <alignment/>
    </xf>
    <xf numFmtId="181" fontId="1" fillId="0" borderId="11" xfId="0" applyNumberFormat="1" applyFont="1" applyBorder="1" applyAlignment="1">
      <alignment horizontal="center"/>
    </xf>
    <xf numFmtId="182" fontId="1" fillId="0" borderId="11" xfId="0" applyNumberFormat="1" applyFont="1" applyBorder="1" applyAlignment="1">
      <alignment horizontal="center"/>
    </xf>
    <xf numFmtId="0" fontId="9" fillId="0" borderId="0" xfId="0" applyFont="1" applyBorder="1" applyAlignment="1" quotePrefix="1">
      <alignment horizontal="center"/>
    </xf>
    <xf numFmtId="0" fontId="1" fillId="0" borderId="0" xfId="0" applyFont="1" applyBorder="1" applyAlignment="1">
      <alignment/>
    </xf>
    <xf numFmtId="0" fontId="12" fillId="0" borderId="0" xfId="0" applyFont="1" applyBorder="1" applyAlignment="1">
      <alignment/>
    </xf>
    <xf numFmtId="0" fontId="9" fillId="0" borderId="0" xfId="0" applyFont="1" applyAlignment="1">
      <alignment horizontal="center"/>
    </xf>
    <xf numFmtId="182" fontId="2" fillId="0" borderId="0" xfId="42" applyNumberFormat="1" applyFont="1" applyBorder="1" applyAlignment="1" quotePrefix="1">
      <alignment horizontal="right"/>
    </xf>
    <xf numFmtId="0" fontId="9" fillId="0" borderId="0" xfId="0" applyFont="1" applyAlignment="1" quotePrefix="1">
      <alignment horizontal="center"/>
    </xf>
    <xf numFmtId="0" fontId="9" fillId="0" borderId="0" xfId="0" applyFont="1" applyBorder="1" applyAlignment="1">
      <alignment/>
    </xf>
    <xf numFmtId="182" fontId="9" fillId="0" borderId="0" xfId="42" applyNumberFormat="1" applyFont="1" applyBorder="1" applyAlignment="1">
      <alignment/>
    </xf>
    <xf numFmtId="182" fontId="9" fillId="0" borderId="0" xfId="0" applyNumberFormat="1" applyFont="1" applyAlignment="1">
      <alignment/>
    </xf>
    <xf numFmtId="182" fontId="8" fillId="0" borderId="0" xfId="42" applyNumberFormat="1" applyFont="1" applyBorder="1" applyAlignment="1">
      <alignment/>
    </xf>
    <xf numFmtId="182" fontId="2" fillId="0" borderId="0" xfId="42" applyNumberFormat="1" applyFont="1" applyFill="1" applyAlignment="1">
      <alignment/>
    </xf>
    <xf numFmtId="37" fontId="13" fillId="0" borderId="0" xfId="0" applyNumberFormat="1" applyFont="1" applyBorder="1" applyAlignment="1">
      <alignment horizontal="right"/>
    </xf>
    <xf numFmtId="182" fontId="13" fillId="0" borderId="0" xfId="0" applyNumberFormat="1" applyFont="1" applyBorder="1" applyAlignment="1">
      <alignment horizontal="right"/>
    </xf>
    <xf numFmtId="182" fontId="12" fillId="0" borderId="12" xfId="0" applyNumberFormat="1" applyFont="1" applyBorder="1" applyAlignment="1">
      <alignment horizontal="right"/>
    </xf>
    <xf numFmtId="0" fontId="2" fillId="0" borderId="0" xfId="0" applyFont="1" applyAlignment="1" quotePrefix="1">
      <alignment horizontal="center"/>
    </xf>
    <xf numFmtId="0" fontId="11" fillId="0" borderId="0" xfId="0" applyFont="1" applyAlignment="1" quotePrefix="1">
      <alignment horizontal="center"/>
    </xf>
    <xf numFmtId="0" fontId="1" fillId="0" borderId="11" xfId="0" applyFont="1" applyBorder="1" applyAlignment="1">
      <alignment horizontal="left"/>
    </xf>
    <xf numFmtId="0" fontId="2" fillId="0" borderId="0" xfId="0" applyFont="1" applyBorder="1" applyAlignment="1">
      <alignment horizontal="center" wrapText="1"/>
    </xf>
    <xf numFmtId="0" fontId="2" fillId="0" borderId="0" xfId="0" applyFont="1" applyAlignment="1">
      <alignment wrapText="1"/>
    </xf>
    <xf numFmtId="3" fontId="2" fillId="0" borderId="0" xfId="0" applyNumberFormat="1" applyFont="1" applyAlignment="1">
      <alignment horizontal="right" wrapText="1"/>
    </xf>
    <xf numFmtId="182" fontId="13" fillId="0" borderId="0" xfId="42" applyNumberFormat="1" applyFont="1" applyBorder="1" applyAlignment="1">
      <alignment horizontal="right"/>
    </xf>
    <xf numFmtId="182" fontId="1" fillId="0" borderId="12" xfId="42" applyNumberFormat="1" applyFont="1" applyBorder="1" applyAlignment="1">
      <alignment/>
    </xf>
    <xf numFmtId="182" fontId="1" fillId="0" borderId="0" xfId="42" applyNumberFormat="1" applyFont="1" applyBorder="1" applyAlignment="1">
      <alignment/>
    </xf>
    <xf numFmtId="182" fontId="13" fillId="0" borderId="0" xfId="42" applyNumberFormat="1" applyFont="1" applyFill="1" applyBorder="1" applyAlignment="1">
      <alignment horizontal="right"/>
    </xf>
    <xf numFmtId="182" fontId="13" fillId="0" borderId="0" xfId="42" applyNumberFormat="1" applyFont="1" applyAlignment="1">
      <alignment/>
    </xf>
    <xf numFmtId="14" fontId="12" fillId="0" borderId="0" xfId="0" applyNumberFormat="1" applyFont="1" applyBorder="1" applyAlignment="1">
      <alignment horizontal="right"/>
    </xf>
    <xf numFmtId="0" fontId="13" fillId="0" borderId="0" xfId="0" applyFont="1" applyAlignment="1">
      <alignment wrapText="1"/>
    </xf>
    <xf numFmtId="182" fontId="13" fillId="0" borderId="0" xfId="42" applyNumberFormat="1" applyFont="1" applyAlignment="1">
      <alignment horizontal="right"/>
    </xf>
    <xf numFmtId="3" fontId="12" fillId="0" borderId="0" xfId="0" applyNumberFormat="1" applyFont="1" applyAlignment="1">
      <alignment horizontal="right" wrapText="1"/>
    </xf>
    <xf numFmtId="182" fontId="12" fillId="0" borderId="12" xfId="42" applyNumberFormat="1" applyFont="1" applyBorder="1" applyAlignment="1">
      <alignment/>
    </xf>
    <xf numFmtId="182" fontId="11" fillId="0" borderId="0" xfId="42" applyNumberFormat="1" applyFont="1" applyBorder="1" applyAlignment="1">
      <alignment/>
    </xf>
    <xf numFmtId="182" fontId="12" fillId="0" borderId="0" xfId="42" applyNumberFormat="1" applyFont="1" applyBorder="1" applyAlignment="1">
      <alignment/>
    </xf>
    <xf numFmtId="182" fontId="1" fillId="0" borderId="0" xfId="42" applyNumberFormat="1" applyFont="1" applyBorder="1" applyAlignment="1">
      <alignment horizontal="right"/>
    </xf>
    <xf numFmtId="182" fontId="9" fillId="0" borderId="0" xfId="0" applyNumberFormat="1" applyFont="1" applyAlignment="1">
      <alignment/>
    </xf>
    <xf numFmtId="182" fontId="8" fillId="0" borderId="0" xfId="0" applyNumberFormat="1" applyFont="1" applyAlignment="1">
      <alignment/>
    </xf>
    <xf numFmtId="182" fontId="8" fillId="0" borderId="0" xfId="42" applyNumberFormat="1" applyFont="1" applyBorder="1" applyAlignment="1">
      <alignment horizontal="right"/>
    </xf>
    <xf numFmtId="3" fontId="2" fillId="0" borderId="0" xfId="0" applyNumberFormat="1" applyFont="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182" fontId="1" fillId="0" borderId="17" xfId="0" applyNumberFormat="1" applyFont="1" applyBorder="1" applyAlignment="1">
      <alignment horizontal="right"/>
    </xf>
    <xf numFmtId="181" fontId="1" fillId="0" borderId="17" xfId="0" applyNumberFormat="1" applyFont="1" applyBorder="1" applyAlignment="1">
      <alignment horizontal="right"/>
    </xf>
    <xf numFmtId="0" fontId="1" fillId="0" borderId="16" xfId="0" applyFont="1" applyBorder="1" applyAlignment="1">
      <alignment/>
    </xf>
    <xf numFmtId="0" fontId="2" fillId="0" borderId="18" xfId="0" applyFont="1" applyBorder="1" applyAlignment="1">
      <alignment/>
    </xf>
    <xf numFmtId="182" fontId="1" fillId="0" borderId="17" xfId="0" applyNumberFormat="1" applyFont="1" applyBorder="1" applyAlignment="1">
      <alignment/>
    </xf>
    <xf numFmtId="0" fontId="9" fillId="0" borderId="16" xfId="0" applyFont="1" applyBorder="1" applyAlignment="1">
      <alignment/>
    </xf>
    <xf numFmtId="0" fontId="2" fillId="0" borderId="16" xfId="0" applyFont="1" applyBorder="1" applyAlignment="1">
      <alignment/>
    </xf>
    <xf numFmtId="0" fontId="2" fillId="0" borderId="18" xfId="0" applyFont="1" applyBorder="1" applyAlignment="1">
      <alignment horizontal="center"/>
    </xf>
    <xf numFmtId="179" fontId="2" fillId="0" borderId="17" xfId="42" applyFont="1" applyBorder="1" applyAlignment="1">
      <alignment horizontal="right"/>
    </xf>
    <xf numFmtId="0" fontId="16" fillId="0" borderId="0" xfId="0" applyFont="1" applyAlignment="1">
      <alignment/>
    </xf>
    <xf numFmtId="0" fontId="2" fillId="0" borderId="17" xfId="0" applyFont="1" applyBorder="1" applyAlignment="1">
      <alignment horizontal="right"/>
    </xf>
    <xf numFmtId="179" fontId="2" fillId="0" borderId="17" xfId="0" applyNumberFormat="1" applyFont="1" applyBorder="1" applyAlignment="1">
      <alignment horizontal="right"/>
    </xf>
    <xf numFmtId="179" fontId="2" fillId="0" borderId="17" xfId="42" applyFont="1" applyBorder="1" applyAlignment="1">
      <alignment horizontal="right" wrapText="1"/>
    </xf>
    <xf numFmtId="10" fontId="2" fillId="0" borderId="17" xfId="0" applyNumberFormat="1" applyFont="1" applyBorder="1" applyAlignment="1">
      <alignment horizontal="right"/>
    </xf>
    <xf numFmtId="0" fontId="1" fillId="0" borderId="19" xfId="0" applyFont="1" applyBorder="1" applyAlignment="1">
      <alignment/>
    </xf>
    <xf numFmtId="0" fontId="2" fillId="0" borderId="11" xfId="0" applyFont="1" applyBorder="1" applyAlignment="1">
      <alignment/>
    </xf>
    <xf numFmtId="0" fontId="2" fillId="0" borderId="20" xfId="0" applyFont="1" applyBorder="1" applyAlignment="1">
      <alignment horizontal="center"/>
    </xf>
    <xf numFmtId="0" fontId="2" fillId="0" borderId="0" xfId="0" applyFont="1" applyBorder="1" applyAlignment="1">
      <alignment horizontal="center"/>
    </xf>
    <xf numFmtId="0" fontId="8" fillId="0" borderId="0" xfId="0" applyFont="1" applyAlignment="1">
      <alignment horizontal="right"/>
    </xf>
    <xf numFmtId="0" fontId="1" fillId="0" borderId="21" xfId="0" applyFont="1" applyBorder="1" applyAlignment="1">
      <alignment horizontal="center"/>
    </xf>
    <xf numFmtId="0" fontId="2" fillId="0" borderId="16" xfId="0" applyFont="1" applyBorder="1" applyAlignment="1">
      <alignment horizontal="left"/>
    </xf>
    <xf numFmtId="180" fontId="2" fillId="0" borderId="18" xfId="0" applyNumberFormat="1" applyFont="1" applyBorder="1" applyAlignment="1">
      <alignment horizontal="right"/>
    </xf>
    <xf numFmtId="180" fontId="2" fillId="0" borderId="17" xfId="0" applyNumberFormat="1" applyFont="1" applyBorder="1" applyAlignment="1">
      <alignment horizontal="right"/>
    </xf>
    <xf numFmtId="183" fontId="2" fillId="0" borderId="0" xfId="0" applyNumberFormat="1" applyFont="1" applyAlignment="1">
      <alignment/>
    </xf>
    <xf numFmtId="0" fontId="2" fillId="0" borderId="19" xfId="0" applyFont="1" applyBorder="1" applyAlignment="1">
      <alignment horizontal="left"/>
    </xf>
    <xf numFmtId="0" fontId="2" fillId="0" borderId="22" xfId="0" applyFont="1" applyBorder="1" applyAlignment="1">
      <alignment/>
    </xf>
    <xf numFmtId="0" fontId="2" fillId="0" borderId="20" xfId="0" applyFont="1" applyBorder="1" applyAlignment="1">
      <alignment/>
    </xf>
    <xf numFmtId="0" fontId="1" fillId="0" borderId="23" xfId="0" applyFont="1" applyBorder="1" applyAlignment="1">
      <alignment horizontal="center"/>
    </xf>
    <xf numFmtId="0" fontId="1" fillId="0" borderId="24" xfId="0" applyFont="1" applyBorder="1" applyAlignment="1">
      <alignment horizontal="center"/>
    </xf>
    <xf numFmtId="0" fontId="1" fillId="0" borderId="19" xfId="0" applyFont="1" applyBorder="1" applyAlignment="1">
      <alignment horizontal="center"/>
    </xf>
    <xf numFmtId="0" fontId="2" fillId="0" borderId="16" xfId="0" applyFont="1" applyBorder="1" applyAlignment="1">
      <alignment/>
    </xf>
    <xf numFmtId="180" fontId="2" fillId="0" borderId="16" xfId="0" applyNumberFormat="1" applyFont="1" applyBorder="1" applyAlignment="1">
      <alignment/>
    </xf>
    <xf numFmtId="0" fontId="2" fillId="0" borderId="18" xfId="0" applyFont="1" applyBorder="1" applyAlignment="1">
      <alignment horizontal="right"/>
    </xf>
    <xf numFmtId="0" fontId="8" fillId="0" borderId="16" xfId="0" applyFont="1" applyBorder="1" applyAlignment="1">
      <alignment/>
    </xf>
    <xf numFmtId="0" fontId="1" fillId="0" borderId="10" xfId="0" applyFont="1" applyBorder="1" applyAlignment="1">
      <alignment/>
    </xf>
    <xf numFmtId="3" fontId="2" fillId="0" borderId="0" xfId="0" applyNumberFormat="1" applyFont="1" applyAlignment="1">
      <alignment horizontal="left"/>
    </xf>
    <xf numFmtId="0" fontId="1"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Continuous"/>
    </xf>
    <xf numFmtId="49" fontId="2" fillId="0" borderId="0" xfId="0" applyNumberFormat="1" applyFont="1" applyBorder="1" applyAlignment="1">
      <alignment horizontal="center" wrapText="1"/>
    </xf>
    <xf numFmtId="0" fontId="18" fillId="0" borderId="0" xfId="0" applyFont="1" applyAlignment="1">
      <alignment/>
    </xf>
    <xf numFmtId="0" fontId="19" fillId="0" borderId="0" xfId="0" applyFont="1" applyFill="1" applyBorder="1" applyAlignment="1">
      <alignment horizontal="center"/>
    </xf>
    <xf numFmtId="0" fontId="20" fillId="0" borderId="0" xfId="0" applyFont="1" applyAlignment="1">
      <alignment/>
    </xf>
    <xf numFmtId="0" fontId="20" fillId="0" borderId="0" xfId="0" applyFont="1" applyFill="1" applyBorder="1" applyAlignment="1">
      <alignment horizontal="right"/>
    </xf>
    <xf numFmtId="0" fontId="8" fillId="0" borderId="0" xfId="0" applyFont="1" applyAlignment="1">
      <alignment/>
    </xf>
    <xf numFmtId="0" fontId="8" fillId="0" borderId="0" xfId="0" applyFont="1" applyAlignment="1">
      <alignment horizontal="left"/>
    </xf>
    <xf numFmtId="0" fontId="8" fillId="0" borderId="0" xfId="0" applyFont="1" applyBorder="1" applyAlignment="1">
      <alignment horizontal="right" wrapText="1"/>
    </xf>
    <xf numFmtId="0" fontId="1" fillId="0" borderId="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179" fontId="2" fillId="0" borderId="0" xfId="42" applyFont="1" applyBorder="1" applyAlignment="1">
      <alignment horizontal="left" vertical="center"/>
    </xf>
    <xf numFmtId="182" fontId="2" fillId="0" borderId="0" xfId="42" applyNumberFormat="1" applyFont="1" applyBorder="1" applyAlignment="1">
      <alignment horizontal="left" vertical="center"/>
    </xf>
    <xf numFmtId="0" fontId="1" fillId="0" borderId="0" xfId="0" applyFont="1" applyBorder="1" applyAlignment="1">
      <alignment wrapText="1"/>
    </xf>
    <xf numFmtId="49" fontId="1" fillId="0" borderId="0" xfId="0" applyNumberFormat="1" applyFont="1" applyBorder="1" applyAlignment="1">
      <alignment horizontal="center" wrapText="1"/>
    </xf>
    <xf numFmtId="49" fontId="2" fillId="0" borderId="0" xfId="0" applyNumberFormat="1" applyFont="1" applyBorder="1" applyAlignment="1">
      <alignment horizontal="center"/>
    </xf>
    <xf numFmtId="0" fontId="2" fillId="0" borderId="0" xfId="0" applyFont="1" applyBorder="1" applyAlignment="1">
      <alignment wrapText="1"/>
    </xf>
    <xf numFmtId="0" fontId="2" fillId="0" borderId="0" xfId="0" applyFont="1" applyBorder="1" applyAlignment="1" quotePrefix="1">
      <alignment wrapText="1"/>
    </xf>
    <xf numFmtId="179" fontId="2" fillId="0" borderId="0" xfId="42" applyFont="1" applyAlignment="1">
      <alignment horizontal="right"/>
    </xf>
    <xf numFmtId="49" fontId="1" fillId="0" borderId="0" xfId="0" applyNumberFormat="1" applyFont="1" applyBorder="1" applyAlignment="1">
      <alignment horizontal="center"/>
    </xf>
    <xf numFmtId="182" fontId="2" fillId="0" borderId="0" xfId="0" applyNumberFormat="1" applyFont="1" applyAlignment="1">
      <alignment/>
    </xf>
    <xf numFmtId="0" fontId="2" fillId="0" borderId="0" xfId="0" applyFont="1" applyBorder="1" applyAlignment="1">
      <alignment horizontal="left" wrapText="1"/>
    </xf>
    <xf numFmtId="0" fontId="1" fillId="0" borderId="0" xfId="0" applyFont="1" applyBorder="1" applyAlignment="1">
      <alignment horizontal="left" wrapText="1"/>
    </xf>
    <xf numFmtId="0" fontId="9" fillId="0" borderId="0" xfId="0" applyFont="1" applyBorder="1" applyAlignment="1">
      <alignment horizontal="center"/>
    </xf>
    <xf numFmtId="0" fontId="8" fillId="0" borderId="0" xfId="0" applyFont="1" applyBorder="1" applyAlignment="1">
      <alignment horizontal="left" wrapText="1"/>
    </xf>
    <xf numFmtId="49" fontId="8" fillId="0" borderId="0" xfId="0" applyNumberFormat="1" applyFont="1" applyBorder="1" applyAlignment="1">
      <alignment horizontal="center" wrapText="1"/>
    </xf>
    <xf numFmtId="0" fontId="8" fillId="0" borderId="0" xfId="0" applyFont="1" applyBorder="1" applyAlignment="1">
      <alignment horizontal="center"/>
    </xf>
    <xf numFmtId="0" fontId="2" fillId="0" borderId="0" xfId="0" applyNumberFormat="1" applyFont="1" applyAlignment="1">
      <alignment horizontal="center"/>
    </xf>
    <xf numFmtId="182" fontId="2" fillId="0" borderId="0" xfId="42" applyNumberFormat="1" applyFont="1" applyAlignment="1">
      <alignment/>
    </xf>
    <xf numFmtId="49" fontId="2" fillId="0" borderId="0" xfId="0" applyNumberFormat="1" applyFont="1" applyAlignment="1">
      <alignment horizontal="center"/>
    </xf>
    <xf numFmtId="49" fontId="1" fillId="0" borderId="0" xfId="0" applyNumberFormat="1" applyFont="1" applyAlignment="1">
      <alignment horizontal="center"/>
    </xf>
    <xf numFmtId="182" fontId="1" fillId="0" borderId="0" xfId="42" applyNumberFormat="1" applyFont="1" applyAlignment="1">
      <alignment/>
    </xf>
    <xf numFmtId="3" fontId="1" fillId="0" borderId="0" xfId="42" applyNumberFormat="1" applyFont="1" applyBorder="1" applyAlignment="1">
      <alignment horizontal="right"/>
    </xf>
    <xf numFmtId="0" fontId="0" fillId="0" borderId="0" xfId="0" applyAlignment="1">
      <alignment horizontal="right"/>
    </xf>
    <xf numFmtId="182" fontId="8" fillId="0" borderId="0" xfId="0" applyNumberFormat="1" applyFont="1" applyAlignment="1">
      <alignment/>
    </xf>
    <xf numFmtId="182" fontId="9" fillId="0" borderId="0" xfId="42" applyNumberFormat="1" applyFont="1" applyAlignment="1">
      <alignment horizontal="center"/>
    </xf>
    <xf numFmtId="0" fontId="22" fillId="0" borderId="0" xfId="0" applyFont="1" applyAlignment="1">
      <alignment/>
    </xf>
    <xf numFmtId="0" fontId="23" fillId="0" borderId="0" xfId="0" applyFont="1" applyAlignment="1">
      <alignment/>
    </xf>
    <xf numFmtId="179" fontId="25" fillId="0" borderId="0" xfId="0" applyNumberFormat="1" applyFont="1" applyBorder="1" applyAlignment="1">
      <alignment/>
    </xf>
    <xf numFmtId="0" fontId="26" fillId="0" borderId="0" xfId="0" applyFont="1" applyBorder="1" applyAlignment="1">
      <alignment/>
    </xf>
    <xf numFmtId="0" fontId="26" fillId="0" borderId="0" xfId="0" applyFont="1" applyBorder="1" applyAlignment="1">
      <alignment horizontal="center"/>
    </xf>
    <xf numFmtId="179" fontId="26" fillId="0" borderId="0" xfId="0" applyNumberFormat="1" applyFont="1" applyBorder="1" applyAlignment="1">
      <alignment/>
    </xf>
    <xf numFmtId="0" fontId="25" fillId="0" borderId="0" xfId="0" applyFont="1" applyBorder="1" applyAlignment="1">
      <alignment/>
    </xf>
    <xf numFmtId="0" fontId="25" fillId="0" borderId="0" xfId="0" applyFont="1" applyBorder="1" applyAlignment="1">
      <alignment horizontal="center"/>
    </xf>
    <xf numFmtId="0" fontId="27" fillId="0" borderId="0" xfId="0" applyFont="1" applyBorder="1" applyAlignment="1">
      <alignment/>
    </xf>
    <xf numFmtId="0" fontId="27" fillId="0" borderId="0" xfId="0" applyFont="1" applyBorder="1" applyAlignment="1">
      <alignment horizontal="center"/>
    </xf>
    <xf numFmtId="179" fontId="27" fillId="0" borderId="0" xfId="0" applyNumberFormat="1" applyFont="1" applyBorder="1" applyAlignment="1">
      <alignment/>
    </xf>
    <xf numFmtId="0" fontId="29" fillId="0" borderId="0" xfId="0" applyFont="1" applyBorder="1" applyAlignment="1">
      <alignment horizontal="center" vertical="center"/>
    </xf>
    <xf numFmtId="0" fontId="29" fillId="0" borderId="0" xfId="0" applyFont="1" applyBorder="1" applyAlignment="1">
      <alignment horizontal="center"/>
    </xf>
    <xf numFmtId="0" fontId="29" fillId="0" borderId="0" xfId="0" applyFont="1" applyBorder="1" applyAlignment="1">
      <alignment horizontal="center" vertical="center" wrapText="1"/>
    </xf>
    <xf numFmtId="0" fontId="26" fillId="0" borderId="10" xfId="0" applyFont="1" applyBorder="1" applyAlignment="1">
      <alignment/>
    </xf>
    <xf numFmtId="0" fontId="26" fillId="0" borderId="10" xfId="0" applyFont="1" applyBorder="1" applyAlignment="1">
      <alignment horizontal="left" vertical="center"/>
    </xf>
    <xf numFmtId="0" fontId="29" fillId="0" borderId="10" xfId="0" applyFont="1" applyBorder="1" applyAlignment="1">
      <alignment horizontal="center" vertical="center"/>
    </xf>
    <xf numFmtId="0" fontId="29" fillId="0" borderId="10" xfId="0" applyFont="1" applyBorder="1" applyAlignment="1">
      <alignment horizontal="center" vertical="center" wrapText="1"/>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182" fontId="26" fillId="0" borderId="0" xfId="42" applyNumberFormat="1" applyFont="1" applyBorder="1" applyAlignment="1">
      <alignment horizontal="left" vertical="center"/>
    </xf>
    <xf numFmtId="0" fontId="26" fillId="0" borderId="0" xfId="0" applyFont="1" applyAlignment="1">
      <alignment/>
    </xf>
    <xf numFmtId="0" fontId="29" fillId="0" borderId="0" xfId="0" applyFont="1" applyBorder="1" applyAlignment="1">
      <alignment horizontal="left"/>
    </xf>
    <xf numFmtId="0" fontId="26" fillId="0" borderId="0" xfId="0" applyFont="1" applyBorder="1" applyAlignment="1">
      <alignment horizontal="right"/>
    </xf>
    <xf numFmtId="0" fontId="26" fillId="0" borderId="0" xfId="0" applyFont="1" applyBorder="1" applyAlignment="1" quotePrefix="1">
      <alignment horizontal="center"/>
    </xf>
    <xf numFmtId="177" fontId="26" fillId="0" borderId="0" xfId="43" applyFont="1" applyBorder="1" applyAlignment="1">
      <alignment/>
    </xf>
    <xf numFmtId="0" fontId="30" fillId="0" borderId="0" xfId="0" applyFont="1" applyBorder="1" applyAlignment="1">
      <alignment/>
    </xf>
    <xf numFmtId="0" fontId="29" fillId="0" borderId="0" xfId="0" applyFont="1" applyBorder="1" applyAlignment="1">
      <alignment/>
    </xf>
    <xf numFmtId="177" fontId="29" fillId="0" borderId="0" xfId="43" applyFont="1" applyBorder="1" applyAlignment="1">
      <alignment/>
    </xf>
    <xf numFmtId="177" fontId="29" fillId="0" borderId="0" xfId="43" applyFont="1" applyBorder="1" applyAlignment="1" quotePrefix="1">
      <alignment horizontal="center"/>
    </xf>
    <xf numFmtId="177" fontId="26" fillId="0" borderId="0" xfId="43" applyFont="1" applyBorder="1" applyAlignment="1">
      <alignment/>
    </xf>
    <xf numFmtId="0" fontId="26" fillId="0" borderId="0" xfId="42" applyNumberFormat="1" applyFont="1" applyAlignment="1">
      <alignment horizontal="center"/>
    </xf>
    <xf numFmtId="0" fontId="31" fillId="0" borderId="0" xfId="0" applyFont="1" applyAlignment="1">
      <alignment/>
    </xf>
    <xf numFmtId="0" fontId="0" fillId="0" borderId="0" xfId="0" applyAlignment="1">
      <alignment horizontal="center"/>
    </xf>
    <xf numFmtId="0" fontId="29" fillId="0" borderId="0" xfId="0" applyFont="1" applyAlignment="1">
      <alignment horizontal="right"/>
    </xf>
    <xf numFmtId="182" fontId="29" fillId="0" borderId="0" xfId="42" applyNumberFormat="1" applyFont="1" applyAlignment="1">
      <alignment/>
    </xf>
    <xf numFmtId="182" fontId="29" fillId="0" borderId="0" xfId="42" applyNumberFormat="1" applyFont="1" applyAlignment="1">
      <alignment horizontal="centerContinuous"/>
    </xf>
    <xf numFmtId="0" fontId="30" fillId="0" borderId="0" xfId="0" applyFont="1" applyAlignment="1">
      <alignment/>
    </xf>
    <xf numFmtId="182" fontId="12" fillId="0" borderId="0" xfId="42" applyNumberFormat="1" applyFont="1" applyFill="1" applyBorder="1" applyAlignment="1">
      <alignment horizontal="right"/>
    </xf>
    <xf numFmtId="179" fontId="1" fillId="0" borderId="10" xfId="42" applyFont="1" applyBorder="1" applyAlignment="1">
      <alignment horizontal="center" vertical="center"/>
    </xf>
    <xf numFmtId="181" fontId="1" fillId="0" borderId="15" xfId="0" applyNumberFormat="1" applyFont="1" applyBorder="1" applyAlignment="1">
      <alignment horizontal="right"/>
    </xf>
    <xf numFmtId="182" fontId="1" fillId="0" borderId="0" xfId="0" applyNumberFormat="1" applyFont="1" applyBorder="1" applyAlignment="1">
      <alignment horizontal="center"/>
    </xf>
    <xf numFmtId="182" fontId="1" fillId="0" borderId="10" xfId="0" applyNumberFormat="1" applyFont="1" applyBorder="1" applyAlignment="1">
      <alignment/>
    </xf>
    <xf numFmtId="181" fontId="1" fillId="0" borderId="25" xfId="0" applyNumberFormat="1" applyFont="1" applyBorder="1" applyAlignment="1">
      <alignment horizontal="right"/>
    </xf>
    <xf numFmtId="0" fontId="1" fillId="0" borderId="25" xfId="0" applyFont="1" applyBorder="1" applyAlignment="1">
      <alignment horizontal="center"/>
    </xf>
    <xf numFmtId="182" fontId="1" fillId="0" borderId="25" xfId="0" applyNumberFormat="1" applyFont="1" applyBorder="1" applyAlignment="1">
      <alignment horizontal="right"/>
    </xf>
    <xf numFmtId="182" fontId="1" fillId="0" borderId="20" xfId="0" applyNumberFormat="1" applyFont="1" applyBorder="1" applyAlignment="1">
      <alignment/>
    </xf>
    <xf numFmtId="179" fontId="2" fillId="0" borderId="20" xfId="42" applyFont="1" applyBorder="1" applyAlignment="1">
      <alignment horizontal="right" wrapText="1"/>
    </xf>
    <xf numFmtId="179" fontId="2" fillId="0" borderId="18" xfId="42" applyFont="1" applyBorder="1" applyAlignment="1">
      <alignment horizontal="right" wrapText="1"/>
    </xf>
    <xf numFmtId="0" fontId="1" fillId="0" borderId="20" xfId="0" applyFont="1" applyBorder="1" applyAlignment="1">
      <alignment horizontal="center"/>
    </xf>
    <xf numFmtId="182" fontId="2" fillId="0" borderId="17" xfId="0" applyNumberFormat="1" applyFont="1" applyBorder="1" applyAlignment="1">
      <alignment horizontal="right"/>
    </xf>
    <xf numFmtId="179" fontId="2" fillId="0" borderId="0" xfId="42" applyFont="1" applyBorder="1" applyAlignment="1">
      <alignment horizontal="right" wrapText="1"/>
    </xf>
    <xf numFmtId="182" fontId="13" fillId="0" borderId="0" xfId="42" applyNumberFormat="1" applyFont="1" applyBorder="1" applyAlignment="1">
      <alignment/>
    </xf>
    <xf numFmtId="3" fontId="2" fillId="0" borderId="0" xfId="0" applyNumberFormat="1" applyFont="1" applyBorder="1" applyAlignment="1">
      <alignment/>
    </xf>
    <xf numFmtId="181" fontId="1" fillId="0" borderId="11" xfId="0" applyNumberFormat="1" applyFont="1" applyBorder="1" applyAlignment="1">
      <alignment horizontal="right"/>
    </xf>
    <xf numFmtId="0" fontId="3" fillId="0" borderId="0" xfId="0" applyFont="1" applyAlignment="1">
      <alignment/>
    </xf>
    <xf numFmtId="3" fontId="0" fillId="0" borderId="0" xfId="0" applyNumberFormat="1" applyAlignment="1">
      <alignment/>
    </xf>
    <xf numFmtId="182" fontId="26" fillId="0" borderId="0" xfId="42" applyNumberFormat="1" applyFont="1" applyBorder="1" applyAlignment="1">
      <alignment/>
    </xf>
    <xf numFmtId="182" fontId="24" fillId="0" borderId="0" xfId="42" applyNumberFormat="1" applyFont="1" applyFill="1" applyBorder="1" applyAlignment="1">
      <alignment horizontal="left"/>
    </xf>
    <xf numFmtId="182" fontId="27" fillId="0" borderId="0" xfId="42" applyNumberFormat="1" applyFont="1" applyFill="1" applyBorder="1" applyAlignment="1">
      <alignment horizontal="right"/>
    </xf>
    <xf numFmtId="182" fontId="27" fillId="0" borderId="0" xfId="42" applyNumberFormat="1" applyFont="1" applyFill="1" applyBorder="1" applyAlignment="1">
      <alignment horizontal="center"/>
    </xf>
    <xf numFmtId="182" fontId="29" fillId="0" borderId="10" xfId="42" applyNumberFormat="1" applyFont="1" applyBorder="1" applyAlignment="1">
      <alignment horizontal="right" vertical="center"/>
    </xf>
    <xf numFmtId="182" fontId="29" fillId="0" borderId="0" xfId="42" applyNumberFormat="1" applyFont="1" applyBorder="1" applyAlignment="1">
      <alignment horizontal="right"/>
    </xf>
    <xf numFmtId="182" fontId="26" fillId="0" borderId="0" xfId="42" applyNumberFormat="1" applyFont="1" applyBorder="1" applyAlignment="1">
      <alignment horizontal="center"/>
    </xf>
    <xf numFmtId="182" fontId="26" fillId="0" borderId="0" xfId="42" applyNumberFormat="1" applyFont="1" applyBorder="1" applyAlignment="1">
      <alignment horizontal="right"/>
    </xf>
    <xf numFmtId="182" fontId="29" fillId="0" borderId="0" xfId="42" applyNumberFormat="1" applyFont="1" applyBorder="1" applyAlignment="1">
      <alignment/>
    </xf>
    <xf numFmtId="182" fontId="26" fillId="0" borderId="0" xfId="42" applyNumberFormat="1" applyFont="1" applyAlignment="1">
      <alignment/>
    </xf>
    <xf numFmtId="182" fontId="0" fillId="0" borderId="0" xfId="42" applyNumberFormat="1" applyFont="1" applyAlignment="1">
      <alignment/>
    </xf>
    <xf numFmtId="177" fontId="0" fillId="0" borderId="0" xfId="0" applyNumberFormat="1" applyAlignment="1">
      <alignment/>
    </xf>
    <xf numFmtId="182" fontId="25" fillId="0" borderId="0" xfId="42" applyNumberFormat="1" applyFont="1" applyBorder="1" applyAlignment="1">
      <alignment/>
    </xf>
    <xf numFmtId="182" fontId="27" fillId="0" borderId="0" xfId="42" applyNumberFormat="1" applyFont="1" applyBorder="1" applyAlignment="1">
      <alignment/>
    </xf>
    <xf numFmtId="4" fontId="2" fillId="0" borderId="17" xfId="0" applyNumberFormat="1" applyFont="1" applyBorder="1" applyAlignment="1">
      <alignment horizontal="right"/>
    </xf>
    <xf numFmtId="0" fontId="32" fillId="0" borderId="15" xfId="0" applyFont="1" applyBorder="1" applyAlignment="1">
      <alignment horizontal="center"/>
    </xf>
    <xf numFmtId="37" fontId="32" fillId="0" borderId="15" xfId="0" applyNumberFormat="1" applyFont="1" applyBorder="1" applyAlignment="1">
      <alignment horizontal="center"/>
    </xf>
    <xf numFmtId="37" fontId="32" fillId="0" borderId="15" xfId="0" applyNumberFormat="1" applyFont="1" applyBorder="1" applyAlignment="1" quotePrefix="1">
      <alignment horizontal="center"/>
    </xf>
    <xf numFmtId="0" fontId="2" fillId="0" borderId="15" xfId="0" applyFont="1" applyBorder="1" applyAlignment="1">
      <alignment horizontal="center"/>
    </xf>
    <xf numFmtId="37" fontId="2" fillId="0" borderId="15" xfId="0" applyNumberFormat="1" applyFont="1" applyBorder="1" applyAlignment="1">
      <alignment/>
    </xf>
    <xf numFmtId="0" fontId="1" fillId="0" borderId="15" xfId="0" applyFont="1" applyBorder="1" applyAlignment="1">
      <alignment/>
    </xf>
    <xf numFmtId="0" fontId="32" fillId="0" borderId="0" xfId="0" applyFont="1" applyAlignment="1">
      <alignment/>
    </xf>
    <xf numFmtId="0" fontId="33" fillId="0" borderId="0" xfId="0" applyFont="1" applyAlignment="1">
      <alignment/>
    </xf>
    <xf numFmtId="0" fontId="32" fillId="0" borderId="0" xfId="0" applyFont="1" applyAlignment="1">
      <alignment horizontal="center"/>
    </xf>
    <xf numFmtId="37" fontId="32" fillId="0" borderId="0" xfId="0" applyNumberFormat="1" applyFont="1" applyAlignment="1">
      <alignment/>
    </xf>
    <xf numFmtId="0" fontId="2" fillId="0" borderId="0" xfId="0" applyFont="1" applyAlignment="1">
      <alignment/>
    </xf>
    <xf numFmtId="0" fontId="33" fillId="0" borderId="0" xfId="0" applyFont="1" applyAlignment="1">
      <alignment horizontal="center"/>
    </xf>
    <xf numFmtId="37" fontId="33" fillId="0" borderId="0" xfId="0" applyNumberFormat="1" applyFont="1" applyAlignment="1">
      <alignment/>
    </xf>
    <xf numFmtId="0" fontId="34" fillId="0" borderId="0" xfId="0" applyFont="1" applyAlignment="1">
      <alignment/>
    </xf>
    <xf numFmtId="0" fontId="33" fillId="0" borderId="0" xfId="0" applyFont="1" applyAlignment="1">
      <alignment/>
    </xf>
    <xf numFmtId="37" fontId="33" fillId="0" borderId="0" xfId="0" applyNumberFormat="1" applyFont="1" applyAlignment="1">
      <alignment/>
    </xf>
    <xf numFmtId="0" fontId="32" fillId="0" borderId="13" xfId="0" applyFont="1" applyBorder="1" applyAlignment="1">
      <alignment horizontal="center"/>
    </xf>
    <xf numFmtId="37" fontId="1" fillId="0" borderId="15" xfId="0" applyNumberFormat="1" applyFont="1" applyBorder="1" applyAlignment="1">
      <alignment/>
    </xf>
    <xf numFmtId="0" fontId="2" fillId="0" borderId="15" xfId="0" applyFont="1" applyBorder="1" applyAlignment="1">
      <alignment/>
    </xf>
    <xf numFmtId="37" fontId="2" fillId="0" borderId="15" xfId="0" applyNumberFormat="1" applyFont="1" applyBorder="1" applyAlignment="1">
      <alignment horizontal="right"/>
    </xf>
    <xf numFmtId="0" fontId="2" fillId="0" borderId="0" xfId="0" applyFont="1" applyAlignment="1">
      <alignment horizontal="center"/>
    </xf>
    <xf numFmtId="37" fontId="1" fillId="0" borderId="15" xfId="0" applyNumberFormat="1" applyFont="1" applyBorder="1" applyAlignment="1">
      <alignment horizontal="right"/>
    </xf>
    <xf numFmtId="37" fontId="2" fillId="0" borderId="0" xfId="0" applyNumberFormat="1" applyFont="1" applyAlignment="1">
      <alignment/>
    </xf>
    <xf numFmtId="180" fontId="2" fillId="0" borderId="15" xfId="0" applyNumberFormat="1" applyFont="1" applyBorder="1" applyAlignment="1">
      <alignment/>
    </xf>
    <xf numFmtId="0" fontId="33" fillId="0" borderId="0" xfId="0" applyFont="1" applyBorder="1" applyAlignment="1">
      <alignment/>
    </xf>
    <xf numFmtId="0" fontId="2" fillId="0" borderId="0" xfId="0" applyFont="1" applyBorder="1" applyAlignment="1">
      <alignment/>
    </xf>
    <xf numFmtId="180" fontId="2" fillId="0" borderId="0" xfId="0" applyNumberFormat="1" applyFont="1" applyBorder="1" applyAlignment="1">
      <alignment/>
    </xf>
    <xf numFmtId="180" fontId="33" fillId="0" borderId="0" xfId="0" applyNumberFormat="1" applyFont="1" applyBorder="1" applyAlignment="1">
      <alignment/>
    </xf>
    <xf numFmtId="0" fontId="32" fillId="0" borderId="0" xfId="0" applyFont="1" applyBorder="1" applyAlignment="1">
      <alignment/>
    </xf>
    <xf numFmtId="0" fontId="32" fillId="0" borderId="0" xfId="0" applyFont="1" applyFill="1" applyBorder="1" applyAlignment="1">
      <alignment/>
    </xf>
    <xf numFmtId="0" fontId="33" fillId="0" borderId="0" xfId="0" applyFont="1" applyAlignment="1">
      <alignment/>
    </xf>
    <xf numFmtId="182" fontId="2" fillId="0" borderId="10" xfId="0" applyNumberFormat="1" applyFont="1" applyBorder="1" applyAlignment="1">
      <alignment/>
    </xf>
    <xf numFmtId="182" fontId="12" fillId="0" borderId="0" xfId="0" applyNumberFormat="1" applyFont="1" applyBorder="1" applyAlignment="1">
      <alignment horizontal="right"/>
    </xf>
    <xf numFmtId="0" fontId="2" fillId="0" borderId="15" xfId="0" applyFont="1" applyBorder="1" applyAlignment="1">
      <alignment/>
    </xf>
    <xf numFmtId="0" fontId="2" fillId="0" borderId="15" xfId="0" applyFont="1" applyBorder="1" applyAlignment="1">
      <alignment horizontal="center"/>
    </xf>
    <xf numFmtId="37" fontId="2" fillId="0" borderId="15" xfId="0" applyNumberFormat="1" applyFont="1" applyBorder="1" applyAlignment="1">
      <alignment horizontal="right"/>
    </xf>
    <xf numFmtId="179" fontId="8" fillId="0" borderId="0" xfId="42" applyFont="1" applyAlignment="1">
      <alignment horizontal="center"/>
    </xf>
    <xf numFmtId="0" fontId="9" fillId="0" borderId="0" xfId="0" applyFont="1" applyAlignment="1">
      <alignment horizontal="center"/>
    </xf>
    <xf numFmtId="182" fontId="9" fillId="0" borderId="0" xfId="42" applyNumberFormat="1" applyFont="1" applyAlignment="1">
      <alignment horizontal="center"/>
    </xf>
    <xf numFmtId="0" fontId="19" fillId="0" borderId="0" xfId="0" applyFont="1" applyFill="1" applyBorder="1" applyAlignment="1">
      <alignment horizontal="center"/>
    </xf>
    <xf numFmtId="0" fontId="21" fillId="0" borderId="0" xfId="0" applyFont="1" applyAlignment="1">
      <alignment horizontal="center"/>
    </xf>
    <xf numFmtId="0" fontId="1" fillId="0" borderId="0" xfId="0" applyFont="1" applyAlignment="1">
      <alignment horizontal="center"/>
    </xf>
    <xf numFmtId="179" fontId="1" fillId="0" borderId="11" xfId="42" applyFont="1" applyBorder="1" applyAlignment="1">
      <alignment horizontal="center" vertical="center"/>
    </xf>
    <xf numFmtId="0" fontId="1" fillId="0" borderId="13" xfId="0" applyFont="1" applyBorder="1" applyAlignment="1">
      <alignment horizontal="center"/>
    </xf>
    <xf numFmtId="0" fontId="1" fillId="0" borderId="21" xfId="0" applyFont="1" applyBorder="1" applyAlignment="1">
      <alignment horizontal="center"/>
    </xf>
    <xf numFmtId="0" fontId="3" fillId="0" borderId="0" xfId="0" applyFont="1" applyAlignment="1">
      <alignment horizontal="center"/>
    </xf>
    <xf numFmtId="181" fontId="1" fillId="0" borderId="0" xfId="0" applyNumberFormat="1" applyFont="1" applyBorder="1" applyAlignment="1">
      <alignment horizontal="center"/>
    </xf>
    <xf numFmtId="0" fontId="31" fillId="0" borderId="0" xfId="0" applyFont="1" applyBorder="1" applyAlignment="1">
      <alignment horizontal="right"/>
    </xf>
    <xf numFmtId="0" fontId="29" fillId="0" borderId="0" xfId="0" applyFont="1" applyBorder="1" applyAlignment="1">
      <alignment horizontal="center" vertical="center"/>
    </xf>
    <xf numFmtId="179" fontId="29" fillId="0" borderId="11" xfId="42" applyFont="1" applyBorder="1" applyAlignment="1">
      <alignment horizontal="center" vertical="center"/>
    </xf>
    <xf numFmtId="0" fontId="30" fillId="0" borderId="0" xfId="0" applyFont="1" applyAlignment="1">
      <alignment horizontal="center"/>
    </xf>
    <xf numFmtId="0" fontId="28" fillId="0" borderId="0" xfId="0" applyFont="1" applyAlignment="1">
      <alignment horizontal="center"/>
    </xf>
    <xf numFmtId="0" fontId="29" fillId="0" borderId="0" xfId="0" applyFont="1" applyAlignment="1">
      <alignment horizontal="center"/>
    </xf>
    <xf numFmtId="179" fontId="29" fillId="0" borderId="0" xfId="0" applyNumberFormat="1" applyFont="1" applyAlignment="1">
      <alignment horizontal="center"/>
    </xf>
    <xf numFmtId="0" fontId="32" fillId="0" borderId="0" xfId="0" applyFont="1" applyAlignment="1">
      <alignment horizontal="center"/>
    </xf>
    <xf numFmtId="0" fontId="1" fillId="0" borderId="14" xfId="0" applyFont="1" applyBorder="1" applyAlignment="1">
      <alignment horizontal="center"/>
    </xf>
    <xf numFmtId="18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6"/>
  <sheetViews>
    <sheetView tabSelected="1" zoomScalePageLayoutView="0" workbookViewId="0" topLeftCell="A34">
      <selection activeCell="H52" sqref="H52"/>
    </sheetView>
  </sheetViews>
  <sheetFormatPr defaultColWidth="8.796875" defaultRowHeight="15"/>
  <cols>
    <col min="1" max="1" width="40" style="0" customWidth="1"/>
    <col min="2" max="2" width="7.09765625" style="0" customWidth="1"/>
    <col min="3" max="3" width="8.19921875" style="0" customWidth="1"/>
    <col min="4" max="4" width="16.59765625" style="0" customWidth="1"/>
    <col min="5" max="6" width="16" style="0" customWidth="1"/>
    <col min="7" max="7" width="15.8984375" style="0" customWidth="1"/>
    <col min="8" max="8" width="14" style="0" bestFit="1" customWidth="1"/>
  </cols>
  <sheetData>
    <row r="1" spans="1:7" ht="18">
      <c r="A1" s="20" t="s">
        <v>562</v>
      </c>
      <c r="B1" s="166"/>
      <c r="G1" s="167" t="s">
        <v>366</v>
      </c>
    </row>
    <row r="2" spans="1:7" ht="17.25">
      <c r="A2" s="10" t="s">
        <v>367</v>
      </c>
      <c r="B2" s="168"/>
      <c r="C2" s="168"/>
      <c r="D2" s="168"/>
      <c r="E2" s="168"/>
      <c r="F2" s="168"/>
      <c r="G2" s="167" t="s">
        <v>758</v>
      </c>
    </row>
    <row r="3" spans="1:7" ht="17.25">
      <c r="A3" s="10" t="s">
        <v>368</v>
      </c>
      <c r="B3" s="168"/>
      <c r="C3" s="168"/>
      <c r="D3" s="168"/>
      <c r="E3" s="168"/>
      <c r="F3" s="168"/>
      <c r="G3" s="169"/>
    </row>
    <row r="4" spans="1:7" ht="17.25">
      <c r="A4" s="168"/>
      <c r="B4" s="168"/>
      <c r="C4" s="168"/>
      <c r="D4" s="168"/>
      <c r="E4" s="168"/>
      <c r="F4" s="315" t="s">
        <v>369</v>
      </c>
      <c r="G4" s="315"/>
    </row>
    <row r="5" spans="1:7" ht="17.25">
      <c r="A5" s="168"/>
      <c r="B5" s="168"/>
      <c r="C5" s="168"/>
      <c r="D5" s="168"/>
      <c r="E5" s="168"/>
      <c r="F5" s="168" t="s">
        <v>537</v>
      </c>
      <c r="G5" s="169"/>
    </row>
    <row r="6" spans="1:7" ht="17.25">
      <c r="A6" s="168"/>
      <c r="B6" s="168"/>
      <c r="C6" s="168"/>
      <c r="D6" s="168"/>
      <c r="E6" s="168"/>
      <c r="F6" s="168" t="s">
        <v>538</v>
      </c>
      <c r="G6" s="169"/>
    </row>
    <row r="7" spans="1:7" ht="17.25">
      <c r="A7" s="168"/>
      <c r="B7" s="168"/>
      <c r="C7" s="168"/>
      <c r="D7" s="168"/>
      <c r="E7" s="168"/>
      <c r="F7" s="168"/>
      <c r="G7" s="169"/>
    </row>
    <row r="8" spans="1:7" ht="18.75">
      <c r="A8" s="316" t="s">
        <v>370</v>
      </c>
      <c r="B8" s="316"/>
      <c r="C8" s="316"/>
      <c r="D8" s="316"/>
      <c r="E8" s="316"/>
      <c r="F8" s="316"/>
      <c r="G8" s="316"/>
    </row>
    <row r="9" spans="1:7" ht="17.25">
      <c r="A9" s="317" t="s">
        <v>371</v>
      </c>
      <c r="B9" s="317"/>
      <c r="C9" s="317"/>
      <c r="D9" s="317"/>
      <c r="E9" s="317"/>
      <c r="F9" s="317"/>
      <c r="G9" s="317"/>
    </row>
    <row r="10" spans="1:7" ht="17.25">
      <c r="A10" s="317" t="s">
        <v>759</v>
      </c>
      <c r="B10" s="317"/>
      <c r="C10" s="317"/>
      <c r="D10" s="317"/>
      <c r="E10" s="317"/>
      <c r="F10" s="317"/>
      <c r="G10" s="317"/>
    </row>
    <row r="11" spans="1:7" ht="17.25">
      <c r="A11" s="170"/>
      <c r="B11" s="171"/>
      <c r="C11" s="171"/>
      <c r="D11" s="171"/>
      <c r="E11" s="171"/>
      <c r="F11" s="172"/>
      <c r="G11" s="172"/>
    </row>
    <row r="12" spans="1:7" ht="17.25">
      <c r="A12" s="173" t="s">
        <v>372</v>
      </c>
      <c r="B12" s="173" t="s">
        <v>373</v>
      </c>
      <c r="C12" s="57" t="s">
        <v>374</v>
      </c>
      <c r="D12" s="318" t="s">
        <v>760</v>
      </c>
      <c r="E12" s="318"/>
      <c r="F12" s="318" t="s">
        <v>375</v>
      </c>
      <c r="G12" s="318"/>
    </row>
    <row r="13" spans="1:7" ht="18" thickBot="1">
      <c r="A13" s="174"/>
      <c r="B13" s="175" t="s">
        <v>376</v>
      </c>
      <c r="C13" s="176" t="s">
        <v>377</v>
      </c>
      <c r="D13" s="243" t="s">
        <v>378</v>
      </c>
      <c r="E13" s="243" t="s">
        <v>379</v>
      </c>
      <c r="F13" s="243" t="s">
        <v>378</v>
      </c>
      <c r="G13" s="243" t="s">
        <v>379</v>
      </c>
    </row>
    <row r="14" spans="1:7" ht="18" thickTop="1">
      <c r="A14" s="177"/>
      <c r="B14" s="177"/>
      <c r="C14" s="178"/>
      <c r="D14" s="179"/>
      <c r="E14" s="179"/>
      <c r="F14" s="180"/>
      <c r="G14" s="10"/>
    </row>
    <row r="15" spans="1:7" ht="17.25">
      <c r="A15" s="181" t="s">
        <v>380</v>
      </c>
      <c r="B15" s="182" t="s">
        <v>381</v>
      </c>
      <c r="C15" s="183" t="s">
        <v>382</v>
      </c>
      <c r="D15" s="117">
        <v>15436645071</v>
      </c>
      <c r="E15" s="117">
        <v>11163834924</v>
      </c>
      <c r="F15" s="117">
        <v>79046032745</v>
      </c>
      <c r="G15" s="117">
        <v>58954782601</v>
      </c>
    </row>
    <row r="16" spans="1:7" ht="5.25" customHeight="1">
      <c r="A16" s="184"/>
      <c r="B16" s="165"/>
      <c r="C16" s="183"/>
      <c r="D16" s="78"/>
      <c r="E16" s="78"/>
      <c r="F16" s="78"/>
      <c r="G16" s="78"/>
    </row>
    <row r="17" spans="1:7" ht="27.75" customHeight="1">
      <c r="A17" s="184" t="s">
        <v>383</v>
      </c>
      <c r="B17" s="165" t="s">
        <v>384</v>
      </c>
      <c r="C17" s="183"/>
      <c r="D17" s="78"/>
      <c r="E17" s="78">
        <v>0</v>
      </c>
      <c r="F17" s="78">
        <v>0</v>
      </c>
      <c r="G17" s="78">
        <v>0</v>
      </c>
    </row>
    <row r="18" spans="1:7" ht="3" customHeight="1">
      <c r="A18" s="185"/>
      <c r="B18" s="165"/>
      <c r="C18" s="143"/>
      <c r="D18" s="80"/>
      <c r="E18" s="80"/>
      <c r="F18" s="80"/>
      <c r="G18" s="80"/>
    </row>
    <row r="19" spans="1:7" ht="36" customHeight="1">
      <c r="A19" s="181" t="s">
        <v>385</v>
      </c>
      <c r="B19" s="182" t="s">
        <v>386</v>
      </c>
      <c r="C19" s="187"/>
      <c r="D19" s="117">
        <f>D15-D17</f>
        <v>15436645071</v>
      </c>
      <c r="E19" s="117">
        <f>E15-E17</f>
        <v>11163834924</v>
      </c>
      <c r="F19" s="117">
        <v>79046032745</v>
      </c>
      <c r="G19" s="117">
        <v>58954782601</v>
      </c>
    </row>
    <row r="20" spans="1:7" ht="24" customHeight="1">
      <c r="A20" s="181" t="s">
        <v>387</v>
      </c>
      <c r="B20" s="182"/>
      <c r="C20" s="187"/>
      <c r="D20" s="117"/>
      <c r="E20" s="117"/>
      <c r="F20" s="117"/>
      <c r="G20" s="117"/>
    </row>
    <row r="21" spans="1:7" ht="3" customHeight="1">
      <c r="A21" s="184"/>
      <c r="B21" s="165"/>
      <c r="C21" s="143"/>
      <c r="D21" s="188"/>
      <c r="E21" s="188"/>
      <c r="F21" s="188"/>
      <c r="G21" s="188"/>
    </row>
    <row r="22" spans="1:7" ht="25.5" customHeight="1">
      <c r="A22" s="189" t="s">
        <v>388</v>
      </c>
      <c r="B22" s="165" t="s">
        <v>389</v>
      </c>
      <c r="C22" s="143" t="s">
        <v>390</v>
      </c>
      <c r="D22" s="78">
        <v>7303121954</v>
      </c>
      <c r="E22" s="78">
        <v>379018203</v>
      </c>
      <c r="F22" s="78">
        <v>9754821887</v>
      </c>
      <c r="G22" s="78">
        <v>1210390943</v>
      </c>
    </row>
    <row r="23" spans="1:7" ht="3" customHeight="1">
      <c r="A23" s="189"/>
      <c r="B23" s="165"/>
      <c r="C23" s="143"/>
      <c r="D23" s="78"/>
      <c r="E23" s="78"/>
      <c r="F23" s="78"/>
      <c r="G23" s="78"/>
    </row>
    <row r="24" spans="1:7" ht="42" customHeight="1">
      <c r="A24" s="190" t="s">
        <v>391</v>
      </c>
      <c r="B24" s="182" t="s">
        <v>392</v>
      </c>
      <c r="C24" s="191"/>
      <c r="D24" s="117">
        <f>D15-D17-D22</f>
        <v>8133523117</v>
      </c>
      <c r="E24" s="117">
        <f>E19-E22</f>
        <v>10784816721</v>
      </c>
      <c r="F24" s="117">
        <v>69291210858</v>
      </c>
      <c r="G24" s="117">
        <v>57744391658</v>
      </c>
    </row>
    <row r="25" spans="1:7" ht="18.75" customHeight="1">
      <c r="A25" s="181" t="s">
        <v>393</v>
      </c>
      <c r="B25" s="182"/>
      <c r="C25" s="191"/>
      <c r="D25" s="117"/>
      <c r="E25" s="117"/>
      <c r="F25" s="117"/>
      <c r="G25" s="117"/>
    </row>
    <row r="26" spans="1:7" ht="3.75" customHeight="1">
      <c r="A26" s="189"/>
      <c r="B26" s="165"/>
      <c r="C26" s="143"/>
      <c r="D26" s="78"/>
      <c r="E26" s="78"/>
      <c r="F26" s="78"/>
      <c r="G26" s="78"/>
    </row>
    <row r="27" spans="1:7" ht="40.5" customHeight="1">
      <c r="A27" s="189" t="s">
        <v>394</v>
      </c>
      <c r="B27" s="165" t="s">
        <v>395</v>
      </c>
      <c r="C27" s="143" t="s">
        <v>396</v>
      </c>
      <c r="D27" s="78">
        <v>1957818548</v>
      </c>
      <c r="E27" s="78">
        <v>6624006556</v>
      </c>
      <c r="F27" s="78">
        <v>2650456763</v>
      </c>
      <c r="G27" s="78">
        <v>9015010604</v>
      </c>
    </row>
    <row r="28" spans="1:7" ht="3" customHeight="1">
      <c r="A28" s="189"/>
      <c r="B28" s="165"/>
      <c r="C28" s="143"/>
      <c r="D28" s="78"/>
      <c r="E28" s="78"/>
      <c r="F28" s="78"/>
      <c r="G28" s="78"/>
    </row>
    <row r="29" spans="1:7" ht="17.25">
      <c r="A29" s="189" t="s">
        <v>397</v>
      </c>
      <c r="B29" s="165" t="s">
        <v>398</v>
      </c>
      <c r="C29" s="143" t="s">
        <v>399</v>
      </c>
      <c r="D29" s="78">
        <v>26388889</v>
      </c>
      <c r="E29" s="78">
        <v>1071025644</v>
      </c>
      <c r="F29" s="78">
        <v>26388889</v>
      </c>
      <c r="G29" s="78">
        <v>1071025644</v>
      </c>
    </row>
    <row r="30" spans="1:7" ht="23.25" customHeight="1">
      <c r="A30" s="192" t="s">
        <v>400</v>
      </c>
      <c r="B30" s="193" t="s">
        <v>401</v>
      </c>
      <c r="C30" s="194"/>
      <c r="D30" s="120"/>
      <c r="E30" s="120">
        <v>0</v>
      </c>
      <c r="F30" s="120">
        <v>0</v>
      </c>
      <c r="G30" s="120"/>
    </row>
    <row r="31" spans="1:7" ht="3" customHeight="1">
      <c r="A31" s="189"/>
      <c r="B31" s="10"/>
      <c r="C31" s="143"/>
      <c r="D31" s="78"/>
      <c r="E31" s="78"/>
      <c r="F31" s="78"/>
      <c r="G31" s="78"/>
    </row>
    <row r="32" spans="1:7" ht="17.25">
      <c r="A32" s="184" t="s">
        <v>402</v>
      </c>
      <c r="B32" s="165" t="s">
        <v>403</v>
      </c>
      <c r="C32" s="195"/>
      <c r="D32" s="78">
        <v>3038195101</v>
      </c>
      <c r="E32" s="78">
        <v>2450650139</v>
      </c>
      <c r="F32" s="78">
        <v>8047267800</v>
      </c>
      <c r="G32" s="78">
        <v>5407497714</v>
      </c>
    </row>
    <row r="33" spans="1:7" ht="3" customHeight="1">
      <c r="A33" s="185"/>
      <c r="B33" s="165"/>
      <c r="C33" s="143"/>
      <c r="D33" s="80"/>
      <c r="E33" s="80"/>
      <c r="F33" s="80">
        <v>4</v>
      </c>
      <c r="G33" s="80"/>
    </row>
    <row r="34" spans="1:7" ht="33.75" customHeight="1">
      <c r="A34" s="184" t="s">
        <v>404</v>
      </c>
      <c r="B34" s="165" t="s">
        <v>405</v>
      </c>
      <c r="C34" s="195"/>
      <c r="D34" s="78">
        <v>1535825229</v>
      </c>
      <c r="E34" s="78">
        <v>1127245132</v>
      </c>
      <c r="F34" s="78">
        <v>4192696865</v>
      </c>
      <c r="G34" s="78">
        <v>3161744204</v>
      </c>
    </row>
    <row r="35" spans="1:7" ht="3" customHeight="1">
      <c r="A35" s="189"/>
      <c r="B35" s="10"/>
      <c r="C35" s="143"/>
      <c r="D35" s="78"/>
      <c r="E35" s="78"/>
      <c r="F35" s="78"/>
      <c r="G35" s="78"/>
    </row>
    <row r="36" spans="1:7" ht="37.5" customHeight="1">
      <c r="A36" s="190" t="s">
        <v>406</v>
      </c>
      <c r="B36" s="182" t="s">
        <v>407</v>
      </c>
      <c r="C36" s="191"/>
      <c r="D36" s="117">
        <f>D24+D27-D29-D32-D34</f>
        <v>5490932446</v>
      </c>
      <c r="E36" s="117">
        <f>E24+E27-E29-E32-E34</f>
        <v>12759902362</v>
      </c>
      <c r="F36" s="117">
        <v>59675314067</v>
      </c>
      <c r="G36" s="117">
        <v>57119134700</v>
      </c>
    </row>
    <row r="37" spans="1:7" ht="20.25" customHeight="1">
      <c r="A37" s="181" t="s">
        <v>408</v>
      </c>
      <c r="B37" s="182"/>
      <c r="C37" s="191"/>
      <c r="D37" s="117"/>
      <c r="E37" s="117"/>
      <c r="F37" s="117"/>
      <c r="G37" s="117"/>
    </row>
    <row r="38" spans="1:7" ht="2.25" customHeight="1">
      <c r="A38" s="184"/>
      <c r="B38" s="165"/>
      <c r="C38" s="143"/>
      <c r="D38" s="78"/>
      <c r="E38" s="78"/>
      <c r="F38" s="78"/>
      <c r="G38" s="78"/>
    </row>
    <row r="39" spans="1:7" ht="17.25">
      <c r="A39" s="184" t="s">
        <v>409</v>
      </c>
      <c r="B39" s="165" t="s">
        <v>410</v>
      </c>
      <c r="C39" s="143"/>
      <c r="D39" s="78">
        <v>30979909</v>
      </c>
      <c r="E39" s="78">
        <v>16085159</v>
      </c>
      <c r="F39" s="78">
        <v>188845227</v>
      </c>
      <c r="G39" s="78">
        <v>55314267</v>
      </c>
    </row>
    <row r="40" spans="1:7" ht="3" customHeight="1">
      <c r="A40" s="185"/>
      <c r="B40" s="10"/>
      <c r="C40" s="143"/>
      <c r="D40" s="80"/>
      <c r="E40" s="80"/>
      <c r="F40" s="80"/>
      <c r="G40" s="80"/>
    </row>
    <row r="41" spans="1:7" ht="25.5" customHeight="1">
      <c r="A41" s="184" t="s">
        <v>411</v>
      </c>
      <c r="B41" s="165" t="s">
        <v>412</v>
      </c>
      <c r="C41" s="143"/>
      <c r="D41" s="78">
        <v>19648495</v>
      </c>
      <c r="E41" s="78">
        <v>0</v>
      </c>
      <c r="F41" s="78">
        <v>19648495</v>
      </c>
      <c r="G41" s="78">
        <v>28682594</v>
      </c>
    </row>
    <row r="42" spans="1:7" ht="3.75" customHeight="1">
      <c r="A42" s="184"/>
      <c r="B42" s="165"/>
      <c r="C42" s="143"/>
      <c r="D42" s="196"/>
      <c r="E42" s="196"/>
      <c r="F42" s="196"/>
      <c r="G42" s="196"/>
    </row>
    <row r="43" spans="1:7" ht="36.75" customHeight="1">
      <c r="A43" s="181" t="s">
        <v>413</v>
      </c>
      <c r="B43" s="182" t="s">
        <v>414</v>
      </c>
      <c r="C43" s="191"/>
      <c r="D43" s="117">
        <f>D39-D41</f>
        <v>11331414</v>
      </c>
      <c r="E43" s="117">
        <f>E39-E41</f>
        <v>16085159</v>
      </c>
      <c r="F43" s="117">
        <v>169196732</v>
      </c>
      <c r="G43" s="117">
        <v>26631673</v>
      </c>
    </row>
    <row r="44" spans="1:7" ht="3" customHeight="1">
      <c r="A44" s="181"/>
      <c r="B44" s="182"/>
      <c r="C44" s="3"/>
      <c r="D44" s="117"/>
      <c r="E44" s="117"/>
      <c r="F44" s="117"/>
      <c r="G44" s="117"/>
    </row>
    <row r="45" spans="1:7" ht="39.75" customHeight="1">
      <c r="A45" s="181" t="s">
        <v>415</v>
      </c>
      <c r="B45" s="182" t="s">
        <v>416</v>
      </c>
      <c r="C45" s="3"/>
      <c r="D45" s="117">
        <f>D36+D43</f>
        <v>5502263860</v>
      </c>
      <c r="E45" s="117">
        <f>E36+E43</f>
        <v>12775987521</v>
      </c>
      <c r="F45" s="117">
        <v>59844510799</v>
      </c>
      <c r="G45" s="117">
        <v>57145766373</v>
      </c>
    </row>
    <row r="46" spans="1:7" ht="21.75" customHeight="1">
      <c r="A46" s="181" t="s">
        <v>417</v>
      </c>
      <c r="B46" s="182"/>
      <c r="C46" s="3"/>
      <c r="D46" s="117"/>
      <c r="E46" s="117"/>
      <c r="F46" s="117"/>
      <c r="G46" s="117"/>
    </row>
    <row r="47" spans="1:7" ht="17.25">
      <c r="A47" s="184"/>
      <c r="B47" s="10"/>
      <c r="C47" s="143"/>
      <c r="D47" s="78"/>
      <c r="E47" s="78"/>
      <c r="F47" s="78"/>
      <c r="G47" s="78"/>
    </row>
    <row r="48" spans="1:7" ht="17.25">
      <c r="A48" s="10" t="s">
        <v>418</v>
      </c>
      <c r="B48" s="197" t="s">
        <v>419</v>
      </c>
      <c r="C48" s="13" t="s">
        <v>420</v>
      </c>
      <c r="D48" s="78">
        <v>1375565965</v>
      </c>
      <c r="E48" s="78">
        <v>3631686483</v>
      </c>
      <c r="F48" s="78">
        <v>14961127700</v>
      </c>
      <c r="G48" s="78">
        <v>14713994696</v>
      </c>
    </row>
    <row r="49" spans="1:7" ht="17.25">
      <c r="A49" s="10"/>
      <c r="B49" s="197"/>
      <c r="C49" s="10"/>
      <c r="D49" s="78"/>
      <c r="E49" s="78"/>
      <c r="F49" s="78"/>
      <c r="G49" s="78"/>
    </row>
    <row r="50" spans="1:7" ht="17.25">
      <c r="A50" s="10" t="s">
        <v>421</v>
      </c>
      <c r="B50" s="197" t="s">
        <v>422</v>
      </c>
      <c r="C50" s="13" t="s">
        <v>420</v>
      </c>
      <c r="D50" s="78">
        <v>0</v>
      </c>
      <c r="E50" s="78">
        <v>-395520875</v>
      </c>
      <c r="F50" s="78"/>
      <c r="G50" s="78">
        <v>-395520875</v>
      </c>
    </row>
    <row r="51" spans="1:7" ht="17.25">
      <c r="A51" s="10"/>
      <c r="B51" s="197"/>
      <c r="C51" s="10"/>
      <c r="D51" s="62"/>
      <c r="E51" s="62"/>
      <c r="F51" s="62"/>
      <c r="G51" s="62"/>
    </row>
    <row r="52" spans="1:8" ht="17.25">
      <c r="A52" s="20" t="s">
        <v>423</v>
      </c>
      <c r="B52" s="198" t="s">
        <v>424</v>
      </c>
      <c r="C52" s="20"/>
      <c r="D52" s="199">
        <f>D45-D48-D50</f>
        <v>4126697895</v>
      </c>
      <c r="E52" s="199">
        <f>E45-E48-E50</f>
        <v>9539821913</v>
      </c>
      <c r="F52" s="199">
        <v>44883383099</v>
      </c>
      <c r="G52" s="199">
        <v>42827292552</v>
      </c>
      <c r="H52" s="332"/>
    </row>
    <row r="53" spans="1:7" ht="24" customHeight="1">
      <c r="A53" s="181" t="s">
        <v>425</v>
      </c>
      <c r="B53" s="198"/>
      <c r="C53" s="20"/>
      <c r="D53" s="199"/>
      <c r="E53" s="199"/>
      <c r="F53" s="199"/>
      <c r="G53" s="199"/>
    </row>
    <row r="54" spans="1:7" ht="9" customHeight="1">
      <c r="A54" s="20"/>
      <c r="B54" s="198"/>
      <c r="C54" s="20"/>
      <c r="D54" s="199"/>
      <c r="E54" s="199"/>
      <c r="F54" s="199"/>
      <c r="G54" s="199"/>
    </row>
    <row r="55" spans="1:7" ht="17.25">
      <c r="A55" s="20" t="s">
        <v>426</v>
      </c>
      <c r="B55" s="198" t="s">
        <v>427</v>
      </c>
      <c r="C55" s="20"/>
      <c r="D55" s="200">
        <v>1291</v>
      </c>
      <c r="E55" s="200">
        <v>2984</v>
      </c>
      <c r="F55" s="200">
        <v>14039</v>
      </c>
      <c r="G55" s="200">
        <v>13396</v>
      </c>
    </row>
    <row r="56" spans="1:7" ht="8.25" customHeight="1">
      <c r="A56" s="10"/>
      <c r="B56" s="197"/>
      <c r="C56" s="10"/>
      <c r="D56" s="78"/>
      <c r="E56" s="78"/>
      <c r="F56" s="78"/>
      <c r="G56" s="78"/>
    </row>
    <row r="57" spans="1:7" ht="17.25">
      <c r="A57" s="20" t="s">
        <v>428</v>
      </c>
      <c r="B57" s="198"/>
      <c r="C57" s="20"/>
      <c r="D57" s="117">
        <f>D58+D59+D60+D61+D62+D63</f>
        <v>1194375000</v>
      </c>
      <c r="E57" s="117">
        <f>E58+E59+E60+E61+E62+E63</f>
        <v>13391250000</v>
      </c>
      <c r="F57" s="117">
        <v>3165000000</v>
      </c>
      <c r="G57" s="117">
        <v>14712525249</v>
      </c>
    </row>
    <row r="58" spans="1:7" ht="17.25">
      <c r="A58" s="10" t="s">
        <v>429</v>
      </c>
      <c r="B58" s="197"/>
      <c r="C58" s="10"/>
      <c r="D58" s="78">
        <v>0</v>
      </c>
      <c r="E58" s="78">
        <v>0</v>
      </c>
      <c r="F58" s="78">
        <v>0</v>
      </c>
      <c r="G58" s="78">
        <v>0</v>
      </c>
    </row>
    <row r="59" spans="1:7" ht="17.25">
      <c r="A59" s="10" t="s">
        <v>430</v>
      </c>
      <c r="B59" s="197"/>
      <c r="C59" s="10"/>
      <c r="D59" s="78">
        <v>0</v>
      </c>
      <c r="E59" s="78">
        <v>0</v>
      </c>
      <c r="F59" s="78">
        <v>0</v>
      </c>
      <c r="G59" s="78">
        <v>0</v>
      </c>
    </row>
    <row r="60" spans="1:7" ht="17.25">
      <c r="A60" s="10" t="s">
        <v>431</v>
      </c>
      <c r="B60" s="197"/>
      <c r="C60" s="10"/>
      <c r="D60" s="78">
        <v>1059375000</v>
      </c>
      <c r="E60" s="78">
        <v>624250000</v>
      </c>
      <c r="F60" s="78">
        <v>2095000000</v>
      </c>
      <c r="G60" s="78">
        <v>1092500000</v>
      </c>
    </row>
    <row r="61" spans="1:7" ht="17.25">
      <c r="A61" s="10" t="s">
        <v>432</v>
      </c>
      <c r="B61" s="197"/>
      <c r="C61" s="10"/>
      <c r="D61" s="78">
        <v>0</v>
      </c>
      <c r="E61" s="78">
        <v>12069974751</v>
      </c>
      <c r="F61" s="78">
        <v>0</v>
      </c>
      <c r="G61" s="78">
        <v>12788000000</v>
      </c>
    </row>
    <row r="62" spans="1:7" ht="17.25">
      <c r="A62" s="10" t="s">
        <v>433</v>
      </c>
      <c r="B62" s="197"/>
      <c r="C62" s="10"/>
      <c r="D62" s="78">
        <v>135000000</v>
      </c>
      <c r="E62" s="78">
        <v>697025249</v>
      </c>
      <c r="F62" s="78">
        <v>270000000</v>
      </c>
      <c r="G62" s="78">
        <v>832025249</v>
      </c>
    </row>
    <row r="63" spans="1:7" ht="17.25">
      <c r="A63" s="10" t="s">
        <v>434</v>
      </c>
      <c r="B63" s="197"/>
      <c r="C63" s="10"/>
      <c r="D63" s="78">
        <v>0</v>
      </c>
      <c r="E63" s="78"/>
      <c r="F63" s="78">
        <v>800000000</v>
      </c>
      <c r="G63" s="78">
        <v>0</v>
      </c>
    </row>
    <row r="64" spans="1:7" ht="17.25">
      <c r="A64" s="10"/>
      <c r="B64" s="197"/>
      <c r="C64" s="10"/>
      <c r="D64" s="78"/>
      <c r="E64" s="78"/>
      <c r="F64" s="78"/>
      <c r="G64" s="78"/>
    </row>
    <row r="65" spans="1:7" ht="17.25">
      <c r="A65" s="20" t="s">
        <v>435</v>
      </c>
      <c r="B65" s="198"/>
      <c r="C65" s="20"/>
      <c r="D65" s="117">
        <v>89835120766</v>
      </c>
      <c r="E65" s="117">
        <v>77584803311</v>
      </c>
      <c r="F65" s="117">
        <v>51049060562</v>
      </c>
      <c r="G65" s="117">
        <v>45618607921</v>
      </c>
    </row>
    <row r="66" spans="1:7" ht="17.25">
      <c r="A66" s="20"/>
      <c r="B66" s="198"/>
      <c r="C66" s="20"/>
      <c r="D66" s="117"/>
      <c r="E66" s="117"/>
      <c r="F66" s="117"/>
      <c r="G66" s="117"/>
    </row>
    <row r="67" spans="1:7" ht="17.25">
      <c r="A67" s="20" t="s">
        <v>436</v>
      </c>
      <c r="B67" s="198"/>
      <c r="C67" s="20"/>
      <c r="D67" s="117">
        <f>D52+D65-D57</f>
        <v>92767443661</v>
      </c>
      <c r="E67" s="117">
        <f>E52+E65-E57</f>
        <v>73733375224</v>
      </c>
      <c r="F67" s="117">
        <v>92767443661</v>
      </c>
      <c r="G67" s="117">
        <v>73733375224</v>
      </c>
    </row>
    <row r="68" spans="1:7" ht="17.25">
      <c r="A68" s="20"/>
      <c r="B68" s="198"/>
      <c r="C68" s="20"/>
      <c r="D68" s="117"/>
      <c r="E68" s="117"/>
      <c r="F68" s="117"/>
      <c r="G68" s="117"/>
    </row>
    <row r="69" spans="2:7" ht="17.25">
      <c r="B69" s="186"/>
      <c r="C69" s="78"/>
      <c r="D69" s="201"/>
      <c r="E69" s="312" t="s">
        <v>757</v>
      </c>
      <c r="F69" s="312"/>
      <c r="G69" s="312"/>
    </row>
    <row r="70" spans="1:7" ht="17.25">
      <c r="A70" s="202"/>
      <c r="B70" s="10"/>
      <c r="C70" s="42"/>
      <c r="D70" s="42"/>
      <c r="E70" s="164" t="s">
        <v>437</v>
      </c>
      <c r="G70" s="164"/>
    </row>
    <row r="71" spans="1:7" ht="17.25">
      <c r="A71" s="88" t="s">
        <v>438</v>
      </c>
      <c r="B71" s="313" t="s">
        <v>507</v>
      </c>
      <c r="C71" s="313"/>
      <c r="D71" s="313"/>
      <c r="E71" s="314" t="s">
        <v>512</v>
      </c>
      <c r="F71" s="314"/>
      <c r="G71" s="314"/>
    </row>
    <row r="72" spans="1:7" ht="17.25">
      <c r="A72" s="204"/>
      <c r="B72" s="204"/>
      <c r="C72" s="204"/>
      <c r="D72" s="204"/>
      <c r="E72" s="204"/>
      <c r="F72" s="204"/>
      <c r="G72" s="204"/>
    </row>
    <row r="73" spans="1:7" ht="17.25">
      <c r="A73" s="204"/>
      <c r="B73" s="204"/>
      <c r="C73" s="204"/>
      <c r="D73" s="204"/>
      <c r="E73" s="204"/>
      <c r="F73" s="204"/>
      <c r="G73" s="204"/>
    </row>
    <row r="74" spans="1:7" ht="17.25">
      <c r="A74" s="204"/>
      <c r="B74" s="204"/>
      <c r="C74" s="204"/>
      <c r="D74" s="204"/>
      <c r="E74" s="204"/>
      <c r="F74" s="204"/>
      <c r="G74" s="204"/>
    </row>
    <row r="75" spans="1:7" ht="17.25">
      <c r="A75" s="204"/>
      <c r="B75" s="204"/>
      <c r="C75" s="204"/>
      <c r="D75" s="204"/>
      <c r="E75" s="204"/>
      <c r="F75" s="204"/>
      <c r="G75" s="204"/>
    </row>
    <row r="76" spans="1:7" ht="17.25">
      <c r="A76" s="205"/>
      <c r="B76" s="205"/>
      <c r="C76" s="205"/>
      <c r="D76" s="205"/>
      <c r="E76" s="205"/>
      <c r="F76" s="205"/>
      <c r="G76" s="205"/>
    </row>
  </sheetData>
  <sheetProtection/>
  <mergeCells count="9">
    <mergeCell ref="E69:G69"/>
    <mergeCell ref="B71:D71"/>
    <mergeCell ref="E71:G71"/>
    <mergeCell ref="F4:G4"/>
    <mergeCell ref="A8:G8"/>
    <mergeCell ref="A9:G9"/>
    <mergeCell ref="A10:G10"/>
    <mergeCell ref="D12:E12"/>
    <mergeCell ref="F12:G12"/>
  </mergeCells>
  <printOptions/>
  <pageMargins left="0.87" right="0.59" top="0.26" bottom="0.26" header="0.21"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616"/>
  <sheetViews>
    <sheetView zoomScalePageLayoutView="0" workbookViewId="0" topLeftCell="A1">
      <selection activeCell="F583" sqref="F583"/>
    </sheetView>
  </sheetViews>
  <sheetFormatPr defaultColWidth="8.796875" defaultRowHeight="15"/>
  <cols>
    <col min="3" max="3" width="12.69921875" style="0" customWidth="1"/>
    <col min="4" max="4" width="6.59765625" style="0" customWidth="1"/>
    <col min="5" max="5" width="15.69921875" style="0" customWidth="1"/>
    <col min="6" max="6" width="14" style="0" customWidth="1"/>
    <col min="7" max="8" width="14.3984375" style="0" customWidth="1"/>
    <col min="9" max="9" width="14.59765625" style="0" customWidth="1"/>
    <col min="10" max="10" width="15.19921875" style="0" customWidth="1"/>
  </cols>
  <sheetData>
    <row r="1" spans="1:9" ht="17.25">
      <c r="A1" s="1" t="s">
        <v>562</v>
      </c>
      <c r="B1" s="22"/>
      <c r="C1" s="1"/>
      <c r="D1" s="1"/>
      <c r="E1" s="2"/>
      <c r="F1" s="2"/>
      <c r="G1" s="3" t="s">
        <v>74</v>
      </c>
      <c r="I1" s="3"/>
    </row>
    <row r="2" spans="1:9" ht="17.25">
      <c r="A2" s="4" t="s">
        <v>563</v>
      </c>
      <c r="B2" s="5"/>
      <c r="C2" s="5"/>
      <c r="D2" s="5"/>
      <c r="E2" s="5"/>
      <c r="F2" s="5"/>
      <c r="G2" s="3" t="s">
        <v>75</v>
      </c>
      <c r="I2" s="3"/>
    </row>
    <row r="3" spans="1:10" ht="18" thickBot="1">
      <c r="A3" s="6" t="s">
        <v>564</v>
      </c>
      <c r="B3" s="7"/>
      <c r="C3" s="7"/>
      <c r="D3" s="8"/>
      <c r="E3" s="8"/>
      <c r="F3" s="8"/>
      <c r="G3" s="8"/>
      <c r="H3" s="8"/>
      <c r="I3" s="9"/>
      <c r="J3" s="9"/>
    </row>
    <row r="4" spans="1:10" ht="18" thickTop="1">
      <c r="A4" s="4"/>
      <c r="B4" s="10"/>
      <c r="C4" s="10"/>
      <c r="D4" s="11"/>
      <c r="E4" s="11"/>
      <c r="F4" s="11"/>
      <c r="G4" s="12" t="s">
        <v>76</v>
      </c>
      <c r="H4" s="11"/>
      <c r="I4" s="11"/>
      <c r="J4" s="11"/>
    </row>
    <row r="5" spans="1:10" ht="17.25">
      <c r="A5" s="10"/>
      <c r="B5" s="10"/>
      <c r="C5" s="10"/>
      <c r="D5" s="10"/>
      <c r="E5" s="13"/>
      <c r="F5" s="14"/>
      <c r="G5" s="15"/>
      <c r="H5" s="16"/>
      <c r="I5" s="17"/>
      <c r="J5" s="18"/>
    </row>
    <row r="6" spans="1:10" ht="17.25">
      <c r="A6" s="321" t="s">
        <v>565</v>
      </c>
      <c r="B6" s="321"/>
      <c r="C6" s="321"/>
      <c r="D6" s="321"/>
      <c r="E6" s="321"/>
      <c r="F6" s="321"/>
      <c r="G6" s="321"/>
      <c r="H6" s="321"/>
      <c r="I6" s="321"/>
      <c r="J6" s="321"/>
    </row>
    <row r="7" spans="1:10" ht="17.25">
      <c r="A7" s="321" t="s">
        <v>7</v>
      </c>
      <c r="B7" s="321"/>
      <c r="C7" s="321"/>
      <c r="D7" s="321"/>
      <c r="E7" s="321"/>
      <c r="F7" s="321"/>
      <c r="G7" s="321"/>
      <c r="H7" s="321"/>
      <c r="I7" s="321"/>
      <c r="J7" s="321"/>
    </row>
    <row r="8" spans="1:10" ht="17.25">
      <c r="A8" s="19"/>
      <c r="B8" s="19"/>
      <c r="C8" s="19"/>
      <c r="D8" s="19"/>
      <c r="E8" s="19"/>
      <c r="F8" s="19"/>
      <c r="G8" s="19"/>
      <c r="H8" s="19"/>
      <c r="I8" s="19"/>
      <c r="J8" s="19"/>
    </row>
    <row r="9" spans="1:10" ht="17.25">
      <c r="A9" s="20" t="s">
        <v>566</v>
      </c>
      <c r="B9" s="21"/>
      <c r="C9" s="21"/>
      <c r="D9" s="21"/>
      <c r="E9" s="21"/>
      <c r="F9" s="21"/>
      <c r="G9" s="21"/>
      <c r="H9" s="21"/>
      <c r="I9" s="10"/>
      <c r="J9" s="10"/>
    </row>
    <row r="10" spans="1:10" ht="17.25">
      <c r="A10" s="10" t="s">
        <v>567</v>
      </c>
      <c r="B10" s="21"/>
      <c r="C10" s="21"/>
      <c r="D10" s="21"/>
      <c r="E10" s="21"/>
      <c r="F10" s="21"/>
      <c r="G10" s="21"/>
      <c r="H10" s="21"/>
      <c r="I10" s="10"/>
      <c r="J10" s="10"/>
    </row>
    <row r="11" spans="1:10" ht="17.25">
      <c r="A11" s="10" t="s">
        <v>568</v>
      </c>
      <c r="B11" s="21"/>
      <c r="C11" s="21"/>
      <c r="D11" s="21"/>
      <c r="E11" s="21"/>
      <c r="F11" s="21"/>
      <c r="G11" s="21"/>
      <c r="H11" s="21"/>
      <c r="I11" s="10"/>
      <c r="J11" s="10"/>
    </row>
    <row r="12" spans="1:10" ht="17.25">
      <c r="A12" s="10" t="s">
        <v>569</v>
      </c>
      <c r="B12" s="21"/>
      <c r="C12" s="21"/>
      <c r="D12" s="21"/>
      <c r="E12" s="21"/>
      <c r="F12" s="21"/>
      <c r="G12" s="21"/>
      <c r="H12" s="21"/>
      <c r="I12" s="10"/>
      <c r="J12" s="10"/>
    </row>
    <row r="13" spans="1:10" ht="17.25">
      <c r="A13" s="10" t="s">
        <v>570</v>
      </c>
      <c r="B13" s="21"/>
      <c r="C13" s="21"/>
      <c r="D13" s="21"/>
      <c r="E13" s="21"/>
      <c r="F13" s="21"/>
      <c r="G13" s="21"/>
      <c r="H13" s="21"/>
      <c r="I13" s="10"/>
      <c r="J13" s="10"/>
    </row>
    <row r="14" spans="1:10" ht="17.25">
      <c r="A14" s="10" t="s">
        <v>571</v>
      </c>
      <c r="B14" s="21"/>
      <c r="C14" s="21"/>
      <c r="D14" s="21"/>
      <c r="E14" s="21"/>
      <c r="F14" s="21"/>
      <c r="G14" s="21"/>
      <c r="H14" s="21"/>
      <c r="I14" s="10"/>
      <c r="J14" s="10"/>
    </row>
    <row r="15" spans="1:10" ht="17.25">
      <c r="A15" s="10" t="s">
        <v>572</v>
      </c>
      <c r="B15" s="21"/>
      <c r="C15" s="21"/>
      <c r="D15" s="21"/>
      <c r="E15" s="21"/>
      <c r="F15" s="21"/>
      <c r="G15" s="21"/>
      <c r="H15" s="21"/>
      <c r="I15" s="10"/>
      <c r="J15" s="10"/>
    </row>
    <row r="16" spans="1:10" ht="17.25">
      <c r="A16" s="10" t="s">
        <v>364</v>
      </c>
      <c r="B16" s="21"/>
      <c r="C16" s="21"/>
      <c r="D16" s="21"/>
      <c r="E16" s="21"/>
      <c r="F16" s="21"/>
      <c r="G16" s="21"/>
      <c r="H16" s="21"/>
      <c r="I16" s="10"/>
      <c r="J16" s="10"/>
    </row>
    <row r="17" spans="1:10" ht="17.25">
      <c r="A17" s="10" t="s">
        <v>573</v>
      </c>
      <c r="B17" s="21"/>
      <c r="C17" s="21"/>
      <c r="D17" s="21"/>
      <c r="E17" s="21"/>
      <c r="F17" s="21"/>
      <c r="G17" s="21"/>
      <c r="H17" s="21"/>
      <c r="I17" s="10"/>
      <c r="J17" s="10"/>
    </row>
    <row r="18" spans="1:10" ht="17.25">
      <c r="A18" s="10" t="s">
        <v>574</v>
      </c>
      <c r="B18" s="21"/>
      <c r="C18" s="21"/>
      <c r="D18" s="21"/>
      <c r="E18" s="21"/>
      <c r="F18" s="21"/>
      <c r="G18" s="21"/>
      <c r="H18" s="21"/>
      <c r="I18" s="10"/>
      <c r="J18" s="10"/>
    </row>
    <row r="19" spans="1:10" ht="17.25">
      <c r="A19" s="10" t="s">
        <v>575</v>
      </c>
      <c r="B19" s="21"/>
      <c r="C19" s="21"/>
      <c r="D19" s="21"/>
      <c r="E19" s="21"/>
      <c r="F19" s="21"/>
      <c r="G19" s="21"/>
      <c r="H19" s="21"/>
      <c r="I19" s="10"/>
      <c r="J19" s="10"/>
    </row>
    <row r="20" spans="1:10" ht="17.25">
      <c r="A20" s="10" t="s">
        <v>576</v>
      </c>
      <c r="B20" s="21"/>
      <c r="C20" s="21"/>
      <c r="D20" s="21"/>
      <c r="E20" s="21"/>
      <c r="F20" s="21"/>
      <c r="G20" s="21"/>
      <c r="H20" s="21"/>
      <c r="I20" s="10"/>
      <c r="J20" s="10"/>
    </row>
    <row r="21" spans="1:10" ht="17.25">
      <c r="A21" s="10" t="s">
        <v>577</v>
      </c>
      <c r="B21" s="21"/>
      <c r="C21" s="21"/>
      <c r="D21" s="21"/>
      <c r="E21" s="21"/>
      <c r="F21" s="21"/>
      <c r="G21" s="21"/>
      <c r="H21" s="21"/>
      <c r="I21" s="10"/>
      <c r="J21" s="10"/>
    </row>
    <row r="22" spans="1:10" ht="17.25">
      <c r="A22" s="10" t="s">
        <v>578</v>
      </c>
      <c r="B22" s="21"/>
      <c r="C22" s="21"/>
      <c r="D22" s="21"/>
      <c r="E22" s="21"/>
      <c r="F22" s="21"/>
      <c r="G22" s="21"/>
      <c r="H22" s="21"/>
      <c r="I22" s="10"/>
      <c r="J22" s="10"/>
    </row>
    <row r="23" spans="1:10" ht="17.25">
      <c r="A23" s="10" t="s">
        <v>579</v>
      </c>
      <c r="B23" s="21"/>
      <c r="C23" s="21"/>
      <c r="D23" s="21"/>
      <c r="E23" s="21"/>
      <c r="F23" s="21"/>
      <c r="G23" s="21"/>
      <c r="H23" s="21"/>
      <c r="I23" s="10"/>
      <c r="J23" s="10"/>
    </row>
    <row r="24" spans="1:10" ht="17.25">
      <c r="A24" s="10" t="s">
        <v>580</v>
      </c>
      <c r="B24" s="21"/>
      <c r="C24" s="21"/>
      <c r="D24" s="21"/>
      <c r="E24" s="21"/>
      <c r="F24" s="21"/>
      <c r="G24" s="21"/>
      <c r="H24" s="21"/>
      <c r="I24" s="10"/>
      <c r="J24" s="10"/>
    </row>
    <row r="25" spans="1:10" ht="17.25">
      <c r="A25" s="20" t="s">
        <v>581</v>
      </c>
      <c r="B25" s="21"/>
      <c r="C25" s="21"/>
      <c r="D25" s="21"/>
      <c r="E25" s="21"/>
      <c r="F25" s="21"/>
      <c r="G25" s="21"/>
      <c r="H25" s="21"/>
      <c r="I25" s="10"/>
      <c r="J25" s="10"/>
    </row>
    <row r="26" spans="1:10" ht="17.25">
      <c r="A26" s="10" t="s">
        <v>582</v>
      </c>
      <c r="B26" s="21"/>
      <c r="C26" s="21"/>
      <c r="D26" s="21"/>
      <c r="E26" s="21"/>
      <c r="F26" s="21"/>
      <c r="G26" s="21"/>
      <c r="H26" s="21"/>
      <c r="I26" s="10"/>
      <c r="J26" s="10"/>
    </row>
    <row r="27" spans="1:10" ht="17.25">
      <c r="A27" s="10" t="s">
        <v>583</v>
      </c>
      <c r="B27" s="21"/>
      <c r="C27" s="21"/>
      <c r="D27" s="21"/>
      <c r="E27" s="21"/>
      <c r="F27" s="21"/>
      <c r="G27" s="21"/>
      <c r="H27" s="21"/>
      <c r="I27" s="10"/>
      <c r="J27" s="10"/>
    </row>
    <row r="28" spans="1:10" ht="17.25">
      <c r="A28" s="10" t="s">
        <v>584</v>
      </c>
      <c r="B28" s="21"/>
      <c r="C28" s="21"/>
      <c r="D28" s="21"/>
      <c r="E28" s="21"/>
      <c r="F28" s="21"/>
      <c r="G28" s="21"/>
      <c r="H28" s="21"/>
      <c r="I28" s="10"/>
      <c r="J28" s="10"/>
    </row>
    <row r="29" spans="1:10" ht="17.25">
      <c r="A29" s="20" t="s">
        <v>585</v>
      </c>
      <c r="B29" s="21"/>
      <c r="C29" s="21"/>
      <c r="D29" s="21"/>
      <c r="E29" s="21"/>
      <c r="F29" s="21"/>
      <c r="G29" s="21"/>
      <c r="H29" s="21"/>
      <c r="I29" s="10"/>
      <c r="J29" s="10"/>
    </row>
    <row r="30" spans="1:10" ht="17.25">
      <c r="A30" s="10" t="s">
        <v>586</v>
      </c>
      <c r="B30" s="21"/>
      <c r="C30" s="21"/>
      <c r="D30" s="21"/>
      <c r="E30" s="21"/>
      <c r="F30" s="21"/>
      <c r="G30" s="21"/>
      <c r="H30" s="21"/>
      <c r="I30" s="10"/>
      <c r="J30" s="10"/>
    </row>
    <row r="31" spans="1:10" ht="17.25">
      <c r="A31" s="10" t="s">
        <v>587</v>
      </c>
      <c r="B31" s="21"/>
      <c r="C31" s="21"/>
      <c r="D31" s="21"/>
      <c r="E31" s="21"/>
      <c r="F31" s="21"/>
      <c r="G31" s="21"/>
      <c r="H31" s="21"/>
      <c r="I31" s="10"/>
      <c r="J31" s="10"/>
    </row>
    <row r="32" spans="1:10" ht="17.25">
      <c r="A32" s="10" t="s">
        <v>588</v>
      </c>
      <c r="B32" s="21"/>
      <c r="C32" s="21"/>
      <c r="D32" s="21"/>
      <c r="E32" s="21"/>
      <c r="F32" s="21"/>
      <c r="G32" s="21"/>
      <c r="H32" s="21"/>
      <c r="I32" s="10"/>
      <c r="J32" s="10"/>
    </row>
    <row r="33" spans="1:10" ht="17.25">
      <c r="A33" s="10" t="s">
        <v>589</v>
      </c>
      <c r="B33" s="21"/>
      <c r="C33" s="21"/>
      <c r="D33" s="21"/>
      <c r="E33" s="21"/>
      <c r="F33" s="21"/>
      <c r="G33" s="21"/>
      <c r="H33" s="21"/>
      <c r="I33" s="10"/>
      <c r="J33" s="10"/>
    </row>
    <row r="34" spans="1:10" ht="17.25">
      <c r="A34" s="20" t="s">
        <v>590</v>
      </c>
      <c r="B34" s="21"/>
      <c r="C34" s="21"/>
      <c r="D34" s="21"/>
      <c r="E34" s="21"/>
      <c r="F34" s="21"/>
      <c r="G34" s="21"/>
      <c r="H34" s="21"/>
      <c r="I34" s="10"/>
      <c r="J34" s="10"/>
    </row>
    <row r="35" spans="1:10" ht="17.25">
      <c r="A35" s="10" t="s">
        <v>591</v>
      </c>
      <c r="B35" s="21"/>
      <c r="C35" s="21"/>
      <c r="D35" s="21"/>
      <c r="E35" s="21"/>
      <c r="F35" s="21"/>
      <c r="G35" s="21"/>
      <c r="H35" s="21"/>
      <c r="I35" s="10"/>
      <c r="J35" s="10"/>
    </row>
    <row r="36" spans="1:10" ht="17.25">
      <c r="A36" s="10" t="s">
        <v>592</v>
      </c>
      <c r="B36" s="21"/>
      <c r="C36" s="21"/>
      <c r="D36" s="21"/>
      <c r="E36" s="21"/>
      <c r="F36" s="21"/>
      <c r="G36" s="21"/>
      <c r="H36" s="21"/>
      <c r="I36" s="10"/>
      <c r="J36" s="10"/>
    </row>
    <row r="37" spans="1:10" ht="17.25">
      <c r="A37" s="10" t="s">
        <v>593</v>
      </c>
      <c r="B37" s="21"/>
      <c r="C37" s="21"/>
      <c r="D37" s="21"/>
      <c r="E37" s="21"/>
      <c r="F37" s="21"/>
      <c r="G37" s="21"/>
      <c r="H37" s="21"/>
      <c r="I37" s="10"/>
      <c r="J37" s="10"/>
    </row>
    <row r="38" spans="1:10" ht="17.25">
      <c r="A38" s="10" t="s">
        <v>594</v>
      </c>
      <c r="B38" s="21"/>
      <c r="C38" s="21"/>
      <c r="D38" s="21"/>
      <c r="E38" s="21"/>
      <c r="F38" s="21"/>
      <c r="G38" s="21"/>
      <c r="H38" s="21"/>
      <c r="I38" s="10"/>
      <c r="J38" s="10"/>
    </row>
    <row r="39" spans="1:10" ht="17.25">
      <c r="A39" s="10" t="s">
        <v>595</v>
      </c>
      <c r="B39" s="21"/>
      <c r="C39" s="21"/>
      <c r="D39" s="21"/>
      <c r="E39" s="21"/>
      <c r="F39" s="21"/>
      <c r="G39" s="21"/>
      <c r="H39" s="21"/>
      <c r="I39" s="10"/>
      <c r="J39" s="10"/>
    </row>
    <row r="40" spans="1:10" ht="17.25">
      <c r="A40" s="10" t="s">
        <v>596</v>
      </c>
      <c r="B40" s="21"/>
      <c r="C40" s="21"/>
      <c r="D40" s="21"/>
      <c r="E40" s="21"/>
      <c r="F40" s="21"/>
      <c r="G40" s="21"/>
      <c r="H40" s="21"/>
      <c r="I40" s="10"/>
      <c r="J40" s="10"/>
    </row>
    <row r="41" spans="1:10" ht="17.25">
      <c r="A41" s="10" t="s">
        <v>597</v>
      </c>
      <c r="B41" s="21"/>
      <c r="C41" s="21"/>
      <c r="D41" s="21"/>
      <c r="E41" s="21"/>
      <c r="F41" s="21"/>
      <c r="G41" s="21"/>
      <c r="H41" s="21"/>
      <c r="I41" s="10"/>
      <c r="J41" s="10"/>
    </row>
    <row r="42" spans="1:10" ht="17.25">
      <c r="A42" s="10" t="s">
        <v>598</v>
      </c>
      <c r="B42" s="21"/>
      <c r="C42" s="21"/>
      <c r="D42" s="21"/>
      <c r="E42" s="21"/>
      <c r="F42" s="21"/>
      <c r="G42" s="21"/>
      <c r="H42" s="21"/>
      <c r="I42" s="10"/>
      <c r="J42" s="10"/>
    </row>
    <row r="43" spans="1:10" ht="17.25">
      <c r="A43" s="4" t="s">
        <v>599</v>
      </c>
      <c r="B43" s="21"/>
      <c r="C43" s="21"/>
      <c r="D43" s="21"/>
      <c r="E43" s="21"/>
      <c r="F43" s="21"/>
      <c r="G43" s="21"/>
      <c r="H43" s="21"/>
      <c r="I43" s="10"/>
      <c r="J43" s="10"/>
    </row>
    <row r="44" spans="1:10" ht="17.25">
      <c r="A44" s="4" t="s">
        <v>600</v>
      </c>
      <c r="B44" s="21"/>
      <c r="C44" s="21"/>
      <c r="D44" s="21"/>
      <c r="E44" s="21"/>
      <c r="F44" s="21"/>
      <c r="G44" s="21"/>
      <c r="H44" s="21"/>
      <c r="I44" s="10"/>
      <c r="J44" s="10"/>
    </row>
    <row r="45" spans="1:10" ht="17.25">
      <c r="A45" s="4" t="s">
        <v>601</v>
      </c>
      <c r="B45" s="21"/>
      <c r="C45" s="21"/>
      <c r="D45" s="21"/>
      <c r="E45" s="21"/>
      <c r="F45" s="21"/>
      <c r="G45" s="21"/>
      <c r="H45" s="21"/>
      <c r="I45" s="10"/>
      <c r="J45" s="10"/>
    </row>
    <row r="46" spans="1:10" ht="17.25">
      <c r="A46" s="4" t="s">
        <v>602</v>
      </c>
      <c r="B46" s="21"/>
      <c r="C46" s="21"/>
      <c r="D46" s="21"/>
      <c r="E46" s="21"/>
      <c r="F46" s="21"/>
      <c r="G46" s="21"/>
      <c r="H46" s="21"/>
      <c r="I46" s="10"/>
      <c r="J46" s="10"/>
    </row>
    <row r="47" spans="1:10" ht="17.25">
      <c r="A47" s="4" t="s">
        <v>603</v>
      </c>
      <c r="B47" s="21"/>
      <c r="C47" s="21"/>
      <c r="D47" s="21"/>
      <c r="E47" s="21"/>
      <c r="F47" s="21"/>
      <c r="G47" s="21"/>
      <c r="H47" s="21"/>
      <c r="I47" s="10"/>
      <c r="J47" s="10"/>
    </row>
    <row r="48" spans="1:10" ht="17.25">
      <c r="A48" s="4" t="s">
        <v>604</v>
      </c>
      <c r="B48" s="21"/>
      <c r="C48" s="21"/>
      <c r="D48" s="21"/>
      <c r="E48" s="21"/>
      <c r="F48" s="21"/>
      <c r="G48" s="21"/>
      <c r="H48" s="21"/>
      <c r="I48" s="10"/>
      <c r="J48" s="10"/>
    </row>
    <row r="49" spans="1:10" ht="17.25">
      <c r="A49" s="4" t="s">
        <v>605</v>
      </c>
      <c r="B49" s="21"/>
      <c r="C49" s="21"/>
      <c r="D49" s="21"/>
      <c r="E49" s="21"/>
      <c r="F49" s="21"/>
      <c r="G49" s="21"/>
      <c r="H49" s="21"/>
      <c r="I49" s="10"/>
      <c r="J49" s="10"/>
    </row>
    <row r="50" spans="1:10" ht="17.25">
      <c r="A50" s="4" t="s">
        <v>606</v>
      </c>
      <c r="B50" s="21"/>
      <c r="C50" s="21"/>
      <c r="D50" s="21"/>
      <c r="E50" s="21"/>
      <c r="F50" s="21"/>
      <c r="G50" s="21"/>
      <c r="H50" s="21"/>
      <c r="I50" s="10"/>
      <c r="J50" s="10"/>
    </row>
    <row r="51" spans="1:10" ht="17.25">
      <c r="A51" s="4" t="s">
        <v>607</v>
      </c>
      <c r="B51" s="21"/>
      <c r="C51" s="21"/>
      <c r="D51" s="21"/>
      <c r="E51" s="21"/>
      <c r="F51" s="21"/>
      <c r="G51" s="21"/>
      <c r="H51" s="21"/>
      <c r="I51" s="10"/>
      <c r="J51" s="10"/>
    </row>
    <row r="52" spans="1:10" ht="17.25">
      <c r="A52" s="4" t="s">
        <v>608</v>
      </c>
      <c r="B52" s="21"/>
      <c r="C52" s="21"/>
      <c r="D52" s="21"/>
      <c r="E52" s="21"/>
      <c r="F52" s="21"/>
      <c r="G52" s="21"/>
      <c r="H52" s="21"/>
      <c r="I52" s="10"/>
      <c r="J52" s="10"/>
    </row>
    <row r="53" spans="1:10" ht="17.25">
      <c r="A53" s="4" t="s">
        <v>609</v>
      </c>
      <c r="B53" s="21"/>
      <c r="C53" s="21"/>
      <c r="D53" s="21"/>
      <c r="E53" s="21"/>
      <c r="F53" s="21"/>
      <c r="G53" s="21"/>
      <c r="H53" s="21"/>
      <c r="I53" s="10"/>
      <c r="J53" s="10"/>
    </row>
    <row r="54" spans="1:10" ht="17.25">
      <c r="A54" s="4" t="s">
        <v>610</v>
      </c>
      <c r="B54" s="21"/>
      <c r="C54" s="21"/>
      <c r="D54" s="21"/>
      <c r="E54" s="21"/>
      <c r="F54" s="21"/>
      <c r="G54" s="21"/>
      <c r="H54" s="21"/>
      <c r="I54" s="10"/>
      <c r="J54" s="10"/>
    </row>
    <row r="55" spans="1:10" ht="17.25">
      <c r="A55" s="4" t="s">
        <v>611</v>
      </c>
      <c r="B55" s="21"/>
      <c r="C55" s="21"/>
      <c r="D55" s="21"/>
      <c r="E55" s="21"/>
      <c r="F55" s="21"/>
      <c r="G55" s="21"/>
      <c r="H55" s="21"/>
      <c r="I55" s="10"/>
      <c r="J55" s="10"/>
    </row>
    <row r="56" spans="1:10" ht="17.25">
      <c r="A56" s="4" t="s">
        <v>612</v>
      </c>
      <c r="B56" s="21"/>
      <c r="C56" s="21"/>
      <c r="D56" s="21"/>
      <c r="E56" s="21"/>
      <c r="F56" s="21"/>
      <c r="G56" s="21"/>
      <c r="H56" s="21"/>
      <c r="I56" s="10"/>
      <c r="J56" s="10"/>
    </row>
    <row r="57" spans="1:10" ht="17.25">
      <c r="A57" s="4" t="s">
        <v>613</v>
      </c>
      <c r="B57" s="21"/>
      <c r="C57" s="21"/>
      <c r="D57" s="21"/>
      <c r="E57" s="21"/>
      <c r="F57" s="21"/>
      <c r="G57" s="21"/>
      <c r="H57" s="21"/>
      <c r="I57" s="10"/>
      <c r="J57" s="10"/>
    </row>
    <row r="58" spans="1:10" ht="17.25">
      <c r="A58" s="4" t="s">
        <v>614</v>
      </c>
      <c r="B58" s="21"/>
      <c r="C58" s="21"/>
      <c r="D58" s="21"/>
      <c r="E58" s="21"/>
      <c r="F58" s="21"/>
      <c r="G58" s="21"/>
      <c r="H58" s="21"/>
      <c r="I58" s="10"/>
      <c r="J58" s="10"/>
    </row>
    <row r="59" spans="1:10" ht="17.25">
      <c r="A59" s="4" t="s">
        <v>615</v>
      </c>
      <c r="B59" s="21"/>
      <c r="C59" s="21"/>
      <c r="D59" s="21"/>
      <c r="E59" s="21"/>
      <c r="F59" s="21"/>
      <c r="G59" s="21"/>
      <c r="H59" s="21"/>
      <c r="I59" s="10"/>
      <c r="J59" s="10"/>
    </row>
    <row r="60" spans="1:10" ht="17.25">
      <c r="A60" s="4" t="s">
        <v>616</v>
      </c>
      <c r="B60" s="21"/>
      <c r="C60" s="21"/>
      <c r="D60" s="21"/>
      <c r="E60" s="21"/>
      <c r="F60" s="21"/>
      <c r="G60" s="21"/>
      <c r="H60" s="21"/>
      <c r="I60" s="10"/>
      <c r="J60" s="10"/>
    </row>
    <row r="61" spans="1:10" ht="17.25">
      <c r="A61" s="4" t="s">
        <v>617</v>
      </c>
      <c r="B61" s="21"/>
      <c r="C61" s="21"/>
      <c r="D61" s="21"/>
      <c r="E61" s="21"/>
      <c r="F61" s="21"/>
      <c r="G61" s="21"/>
      <c r="H61" s="21"/>
      <c r="I61" s="10"/>
      <c r="J61" s="10"/>
    </row>
    <row r="62" spans="1:10" ht="17.25">
      <c r="A62" s="4"/>
      <c r="B62" s="21"/>
      <c r="C62" s="21"/>
      <c r="D62" s="21"/>
      <c r="E62" s="21"/>
      <c r="F62" s="21"/>
      <c r="G62" s="21"/>
      <c r="H62" s="21"/>
      <c r="I62" s="10"/>
      <c r="J62" s="10"/>
    </row>
    <row r="63" spans="1:10" ht="17.25">
      <c r="A63" s="22" t="s">
        <v>618</v>
      </c>
      <c r="B63" s="21"/>
      <c r="C63" s="21"/>
      <c r="D63" s="21"/>
      <c r="E63" s="23" t="s">
        <v>619</v>
      </c>
      <c r="F63" s="21"/>
      <c r="G63" s="21"/>
      <c r="H63" s="21"/>
      <c r="I63" s="10"/>
      <c r="J63" s="10"/>
    </row>
    <row r="64" spans="1:10" ht="17.25">
      <c r="A64" s="4" t="s">
        <v>620</v>
      </c>
      <c r="B64" s="21"/>
      <c r="C64" s="21"/>
      <c r="D64" s="21"/>
      <c r="E64" s="24" t="s">
        <v>621</v>
      </c>
      <c r="F64" s="21"/>
      <c r="G64" s="21"/>
      <c r="H64" s="21"/>
      <c r="I64" s="10"/>
      <c r="J64" s="10"/>
    </row>
    <row r="65" spans="1:10" ht="17.25">
      <c r="A65" s="4" t="s">
        <v>622</v>
      </c>
      <c r="B65" s="21"/>
      <c r="C65" s="21"/>
      <c r="D65" s="21"/>
      <c r="E65" s="24" t="s">
        <v>623</v>
      </c>
      <c r="F65" s="21"/>
      <c r="G65" s="21"/>
      <c r="H65" s="21"/>
      <c r="I65" s="10"/>
      <c r="J65" s="10"/>
    </row>
    <row r="66" spans="1:10" ht="17.25">
      <c r="A66" s="4" t="s">
        <v>624</v>
      </c>
      <c r="B66" s="21"/>
      <c r="C66" s="21"/>
      <c r="D66" s="21"/>
      <c r="E66" s="24" t="s">
        <v>625</v>
      </c>
      <c r="F66" s="21"/>
      <c r="G66" s="21"/>
      <c r="H66" s="21"/>
      <c r="I66" s="10"/>
      <c r="J66" s="10"/>
    </row>
    <row r="67" spans="1:10" ht="17.25">
      <c r="A67" s="4" t="s">
        <v>626</v>
      </c>
      <c r="B67" s="21"/>
      <c r="C67" s="21"/>
      <c r="D67" s="21"/>
      <c r="E67" s="24" t="s">
        <v>627</v>
      </c>
      <c r="F67" s="21"/>
      <c r="G67" s="21"/>
      <c r="H67" s="21"/>
      <c r="I67" s="10"/>
      <c r="J67" s="10"/>
    </row>
    <row r="68" spans="1:10" ht="17.25">
      <c r="A68" s="4" t="s">
        <v>628</v>
      </c>
      <c r="B68" s="21"/>
      <c r="C68" s="21"/>
      <c r="D68" s="21"/>
      <c r="E68" s="24" t="s">
        <v>629</v>
      </c>
      <c r="F68" s="21"/>
      <c r="G68" s="21"/>
      <c r="H68" s="21"/>
      <c r="I68" s="10"/>
      <c r="J68" s="10"/>
    </row>
    <row r="69" spans="1:10" ht="17.25">
      <c r="A69" s="25" t="s">
        <v>630</v>
      </c>
      <c r="B69" s="21"/>
      <c r="C69" s="21"/>
      <c r="D69" s="21"/>
      <c r="E69" s="21"/>
      <c r="F69" s="21"/>
      <c r="G69" s="21"/>
      <c r="H69" s="21"/>
      <c r="I69" s="10"/>
      <c r="J69" s="10"/>
    </row>
    <row r="70" spans="1:10" ht="17.25">
      <c r="A70" s="4" t="s">
        <v>269</v>
      </c>
      <c r="B70" s="21"/>
      <c r="C70" s="21"/>
      <c r="D70" s="21"/>
      <c r="E70" s="21"/>
      <c r="F70" s="21"/>
      <c r="G70" s="21"/>
      <c r="H70" s="21"/>
      <c r="I70" s="10"/>
      <c r="J70" s="10"/>
    </row>
    <row r="71" spans="1:10" ht="17.25">
      <c r="A71" s="4" t="s">
        <v>631</v>
      </c>
      <c r="B71" s="21"/>
      <c r="C71" s="21"/>
      <c r="D71" s="21"/>
      <c r="E71" s="21"/>
      <c r="F71" s="21"/>
      <c r="G71" s="21"/>
      <c r="H71" s="21"/>
      <c r="I71" s="10"/>
      <c r="J71" s="10"/>
    </row>
    <row r="72" spans="1:10" ht="17.25">
      <c r="A72" s="25" t="s">
        <v>632</v>
      </c>
      <c r="B72" s="21"/>
      <c r="C72" s="21"/>
      <c r="D72" s="21"/>
      <c r="E72" s="21"/>
      <c r="F72" s="21"/>
      <c r="G72" s="21"/>
      <c r="H72" s="21"/>
      <c r="I72" s="10"/>
      <c r="J72" s="10"/>
    </row>
    <row r="73" spans="1:10" ht="17.25">
      <c r="A73" s="25" t="s">
        <v>633</v>
      </c>
      <c r="B73" s="21"/>
      <c r="C73" s="21"/>
      <c r="D73" s="21"/>
      <c r="E73" s="21"/>
      <c r="F73" s="21"/>
      <c r="G73" s="21"/>
      <c r="H73" s="21"/>
      <c r="I73" s="10"/>
      <c r="J73" s="10"/>
    </row>
    <row r="74" spans="1:10" ht="17.25">
      <c r="A74" s="25" t="s">
        <v>634</v>
      </c>
      <c r="B74" s="21"/>
      <c r="C74" s="21"/>
      <c r="D74" s="21"/>
      <c r="E74" s="21"/>
      <c r="F74" s="21"/>
      <c r="G74" s="21"/>
      <c r="H74" s="21"/>
      <c r="I74" s="10"/>
      <c r="J74" s="10"/>
    </row>
    <row r="75" spans="1:10" ht="17.25">
      <c r="A75" s="25" t="s">
        <v>636</v>
      </c>
      <c r="B75" s="21"/>
      <c r="C75" s="21"/>
      <c r="D75" s="21"/>
      <c r="E75" s="21"/>
      <c r="F75" s="21"/>
      <c r="G75" s="21"/>
      <c r="H75" s="21"/>
      <c r="I75" s="10"/>
      <c r="J75" s="10"/>
    </row>
    <row r="76" spans="1:10" ht="17.25">
      <c r="A76" s="25" t="s">
        <v>637</v>
      </c>
      <c r="B76" s="21"/>
      <c r="C76" s="21"/>
      <c r="D76" s="21"/>
      <c r="E76" s="21"/>
      <c r="F76" s="21"/>
      <c r="G76" s="21"/>
      <c r="H76" s="21"/>
      <c r="I76" s="10"/>
      <c r="J76" s="10"/>
    </row>
    <row r="77" spans="1:10" ht="17.25">
      <c r="A77" s="25" t="s">
        <v>638</v>
      </c>
      <c r="B77" s="21"/>
      <c r="C77" s="21"/>
      <c r="D77" s="21"/>
      <c r="E77" s="21"/>
      <c r="F77" s="21"/>
      <c r="G77" s="21"/>
      <c r="H77" s="21"/>
      <c r="I77" s="10"/>
      <c r="J77" s="10"/>
    </row>
    <row r="78" spans="1:10" ht="17.25">
      <c r="A78" s="25" t="s">
        <v>639</v>
      </c>
      <c r="B78" s="21"/>
      <c r="C78" s="21"/>
      <c r="D78" s="21"/>
      <c r="E78" s="21"/>
      <c r="F78" s="21"/>
      <c r="G78" s="21"/>
      <c r="H78" s="21"/>
      <c r="I78" s="10"/>
      <c r="J78" s="10"/>
    </row>
    <row r="79" spans="1:10" ht="17.25">
      <c r="A79" s="25" t="s">
        <v>640</v>
      </c>
      <c r="B79" s="21"/>
      <c r="C79" s="21"/>
      <c r="D79" s="21"/>
      <c r="E79" s="21"/>
      <c r="F79" s="21"/>
      <c r="G79" s="21"/>
      <c r="H79" s="21"/>
      <c r="I79" s="10"/>
      <c r="J79" s="10"/>
    </row>
    <row r="80" spans="1:10" ht="17.25">
      <c r="A80" s="25" t="s">
        <v>641</v>
      </c>
      <c r="B80" s="21"/>
      <c r="C80" s="21"/>
      <c r="D80" s="21"/>
      <c r="E80" s="21"/>
      <c r="F80" s="21"/>
      <c r="G80" s="21"/>
      <c r="H80" s="21"/>
      <c r="I80" s="10"/>
      <c r="J80" s="10"/>
    </row>
    <row r="81" spans="1:10" ht="17.25">
      <c r="A81" s="25" t="s">
        <v>642</v>
      </c>
      <c r="B81" s="21"/>
      <c r="C81" s="21"/>
      <c r="D81" s="21"/>
      <c r="E81" s="21"/>
      <c r="F81" s="21"/>
      <c r="G81" s="21"/>
      <c r="H81" s="21"/>
      <c r="I81" s="10"/>
      <c r="J81" s="10"/>
    </row>
    <row r="82" spans="1:10" ht="17.25">
      <c r="A82" s="25" t="s">
        <v>643</v>
      </c>
      <c r="B82" s="21"/>
      <c r="C82" s="21"/>
      <c r="D82" s="21"/>
      <c r="E82" s="21"/>
      <c r="F82" s="21"/>
      <c r="G82" s="21"/>
      <c r="H82" s="21"/>
      <c r="I82" s="10"/>
      <c r="J82" s="10"/>
    </row>
    <row r="83" spans="1:10" ht="17.25">
      <c r="A83" s="25" t="s">
        <v>644</v>
      </c>
      <c r="B83" s="21"/>
      <c r="C83" s="21"/>
      <c r="D83" s="21"/>
      <c r="E83" s="21"/>
      <c r="F83" s="21"/>
      <c r="G83" s="21"/>
      <c r="H83" s="21"/>
      <c r="I83" s="10"/>
      <c r="J83" s="10"/>
    </row>
    <row r="84" spans="1:10" ht="17.25">
      <c r="A84" s="25" t="s">
        <v>645</v>
      </c>
      <c r="B84" s="21"/>
      <c r="C84" s="21"/>
      <c r="D84" s="21"/>
      <c r="E84" s="21"/>
      <c r="F84" s="21"/>
      <c r="G84" s="21"/>
      <c r="H84" s="21"/>
      <c r="I84" s="10"/>
      <c r="J84" s="10"/>
    </row>
    <row r="85" spans="1:10" ht="17.25">
      <c r="A85" s="25" t="s">
        <v>646</v>
      </c>
      <c r="B85" s="21"/>
      <c r="C85" s="21"/>
      <c r="D85" s="21"/>
      <c r="E85" s="21"/>
      <c r="F85" s="21"/>
      <c r="G85" s="21"/>
      <c r="H85" s="21"/>
      <c r="I85" s="10"/>
      <c r="J85" s="10"/>
    </row>
    <row r="86" spans="1:10" ht="17.25">
      <c r="A86" s="25" t="s">
        <v>647</v>
      </c>
      <c r="B86" s="21"/>
      <c r="C86" s="21"/>
      <c r="D86" s="21"/>
      <c r="E86" s="21"/>
      <c r="F86" s="21"/>
      <c r="G86" s="21"/>
      <c r="H86" s="21"/>
      <c r="I86" s="10"/>
      <c r="J86" s="10"/>
    </row>
    <row r="87" spans="1:10" ht="17.25">
      <c r="A87" s="25" t="s">
        <v>648</v>
      </c>
      <c r="B87" s="21"/>
      <c r="C87" s="21"/>
      <c r="D87" s="21"/>
      <c r="E87" s="21"/>
      <c r="F87" s="21"/>
      <c r="G87" s="21"/>
      <c r="H87" s="21"/>
      <c r="I87" s="10"/>
      <c r="J87" s="10"/>
    </row>
    <row r="88" spans="1:10" ht="17.25">
      <c r="A88" s="25" t="s">
        <v>649</v>
      </c>
      <c r="B88" s="21"/>
      <c r="C88" s="21"/>
      <c r="D88" s="21"/>
      <c r="E88" s="21"/>
      <c r="F88" s="21"/>
      <c r="G88" s="21"/>
      <c r="H88" s="21"/>
      <c r="I88" s="10"/>
      <c r="J88" s="10"/>
    </row>
    <row r="89" spans="1:10" ht="17.25">
      <c r="A89" s="25" t="s">
        <v>650</v>
      </c>
      <c r="B89" s="21"/>
      <c r="C89" s="21"/>
      <c r="D89" s="21"/>
      <c r="E89" s="21"/>
      <c r="F89" s="21"/>
      <c r="G89" s="21"/>
      <c r="H89" s="21"/>
      <c r="I89" s="10"/>
      <c r="J89" s="10"/>
    </row>
    <row r="90" spans="1:10" ht="17.25">
      <c r="A90" s="25" t="s">
        <v>651</v>
      </c>
      <c r="B90" s="21"/>
      <c r="C90" s="21"/>
      <c r="D90" s="21"/>
      <c r="E90" s="21"/>
      <c r="F90" s="21"/>
      <c r="G90" s="21"/>
      <c r="H90" s="21"/>
      <c r="I90" s="10"/>
      <c r="J90" s="10"/>
    </row>
    <row r="91" spans="1:10" ht="17.25">
      <c r="A91" s="25" t="s">
        <v>652</v>
      </c>
      <c r="B91" s="21"/>
      <c r="C91" s="21"/>
      <c r="D91" s="21"/>
      <c r="E91" s="21"/>
      <c r="F91" s="21"/>
      <c r="G91" s="21"/>
      <c r="H91" s="21"/>
      <c r="I91" s="10"/>
      <c r="J91" s="10"/>
    </row>
    <row r="92" spans="1:10" ht="17.25">
      <c r="A92" s="25" t="s">
        <v>653</v>
      </c>
      <c r="B92" s="21"/>
      <c r="C92" s="21"/>
      <c r="D92" s="21"/>
      <c r="E92" s="21"/>
      <c r="F92" s="21"/>
      <c r="G92" s="21"/>
      <c r="H92" s="21"/>
      <c r="I92" s="10"/>
      <c r="J92" s="10"/>
    </row>
    <row r="93" spans="1:10" ht="17.25">
      <c r="A93" s="25" t="s">
        <v>654</v>
      </c>
      <c r="B93" s="21"/>
      <c r="C93" s="21"/>
      <c r="D93" s="21"/>
      <c r="E93" s="21"/>
      <c r="F93" s="21"/>
      <c r="G93" s="21"/>
      <c r="H93" s="21"/>
      <c r="I93" s="10"/>
      <c r="J93" s="10"/>
    </row>
    <row r="94" spans="1:10" ht="17.25">
      <c r="A94" s="25" t="s">
        <v>655</v>
      </c>
      <c r="B94" s="21"/>
      <c r="C94" s="21"/>
      <c r="D94" s="21"/>
      <c r="E94" s="21"/>
      <c r="F94" s="21"/>
      <c r="G94" s="21"/>
      <c r="H94" s="21"/>
      <c r="I94" s="10"/>
      <c r="J94" s="10"/>
    </row>
    <row r="95" spans="1:10" ht="17.25">
      <c r="A95" s="25" t="s">
        <v>656</v>
      </c>
      <c r="B95" s="21"/>
      <c r="C95" s="21"/>
      <c r="D95" s="21"/>
      <c r="E95" s="21"/>
      <c r="F95" s="21"/>
      <c r="G95" s="21"/>
      <c r="H95" s="21"/>
      <c r="I95" s="10"/>
      <c r="J95" s="10"/>
    </row>
    <row r="96" spans="1:10" ht="17.25">
      <c r="A96" s="25" t="s">
        <v>657</v>
      </c>
      <c r="B96" s="21"/>
      <c r="C96" s="21"/>
      <c r="D96" s="21"/>
      <c r="E96" s="21"/>
      <c r="F96" s="21"/>
      <c r="G96" s="21"/>
      <c r="H96" s="21"/>
      <c r="I96" s="10"/>
      <c r="J96" s="10"/>
    </row>
    <row r="97" spans="1:10" ht="17.25">
      <c r="A97" s="25" t="s">
        <v>658</v>
      </c>
      <c r="B97" s="21"/>
      <c r="C97" s="21"/>
      <c r="D97" s="21"/>
      <c r="E97" s="21"/>
      <c r="F97" s="21"/>
      <c r="G97" s="21"/>
      <c r="H97" s="21"/>
      <c r="I97" s="10"/>
      <c r="J97" s="10"/>
    </row>
    <row r="98" spans="1:10" ht="17.25">
      <c r="A98" s="25" t="s">
        <v>659</v>
      </c>
      <c r="B98" s="21"/>
      <c r="C98" s="21"/>
      <c r="D98" s="21"/>
      <c r="E98" s="21"/>
      <c r="F98" s="21"/>
      <c r="G98" s="21"/>
      <c r="H98" s="21"/>
      <c r="I98" s="10"/>
      <c r="J98" s="10"/>
    </row>
    <row r="99" spans="1:10" ht="17.25">
      <c r="A99" s="25" t="s">
        <v>660</v>
      </c>
      <c r="B99" s="21"/>
      <c r="C99" s="21"/>
      <c r="D99" s="21"/>
      <c r="E99" s="21"/>
      <c r="F99" s="21"/>
      <c r="G99" s="21"/>
      <c r="H99" s="21"/>
      <c r="I99" s="10"/>
      <c r="J99" s="10"/>
    </row>
    <row r="100" spans="1:10" ht="17.25">
      <c r="A100" s="25" t="s">
        <v>661</v>
      </c>
      <c r="B100" s="21"/>
      <c r="C100" s="21"/>
      <c r="D100" s="21"/>
      <c r="E100" s="21"/>
      <c r="F100" s="21"/>
      <c r="G100" s="21"/>
      <c r="H100" s="21"/>
      <c r="I100" s="10"/>
      <c r="J100" s="10"/>
    </row>
    <row r="101" spans="1:10" ht="17.25">
      <c r="A101" s="86" t="s">
        <v>539</v>
      </c>
      <c r="B101" s="21"/>
      <c r="C101" s="21"/>
      <c r="D101" s="21"/>
      <c r="E101" s="21"/>
      <c r="F101" s="21"/>
      <c r="G101" s="21"/>
      <c r="H101" s="21"/>
      <c r="I101" s="21"/>
      <c r="J101" s="10"/>
    </row>
    <row r="102" spans="1:10" ht="17.25">
      <c r="A102" s="25"/>
      <c r="B102" s="21"/>
      <c r="C102" s="21"/>
      <c r="D102" s="21"/>
      <c r="E102" s="21"/>
      <c r="F102" s="21"/>
      <c r="G102" s="21"/>
      <c r="H102" s="21"/>
      <c r="I102" s="21"/>
      <c r="J102" s="10"/>
    </row>
    <row r="103" spans="1:10" ht="17.25">
      <c r="A103" s="26" t="s">
        <v>662</v>
      </c>
      <c r="B103" s="27" t="s">
        <v>663</v>
      </c>
      <c r="C103" s="28"/>
      <c r="D103" s="28"/>
      <c r="E103" s="28"/>
      <c r="F103" s="28"/>
      <c r="G103" s="28"/>
      <c r="H103" s="28"/>
      <c r="I103" s="10"/>
      <c r="J103" s="10"/>
    </row>
    <row r="104" spans="1:10" ht="17.25">
      <c r="A104" s="26"/>
      <c r="B104" s="27"/>
      <c r="C104" s="28"/>
      <c r="D104" s="28"/>
      <c r="E104" s="28"/>
      <c r="F104" s="28"/>
      <c r="G104" s="28"/>
      <c r="H104" s="28"/>
      <c r="I104" s="10"/>
      <c r="J104" s="10"/>
    </row>
    <row r="105" spans="1:10" ht="17.25">
      <c r="A105" s="29" t="s">
        <v>664</v>
      </c>
      <c r="B105" s="27" t="s">
        <v>665</v>
      </c>
      <c r="C105" s="27"/>
      <c r="D105" s="27"/>
      <c r="E105" s="27"/>
      <c r="F105" s="27"/>
      <c r="G105" s="30" t="s">
        <v>1</v>
      </c>
      <c r="H105" s="30">
        <v>41275</v>
      </c>
      <c r="I105" s="20"/>
      <c r="J105" s="20"/>
    </row>
    <row r="106" spans="1:10" ht="17.25">
      <c r="A106" s="26"/>
      <c r="B106" s="27"/>
      <c r="C106" s="27"/>
      <c r="D106" s="27"/>
      <c r="E106" s="27"/>
      <c r="F106" s="27"/>
      <c r="G106" s="31" t="s">
        <v>666</v>
      </c>
      <c r="H106" s="31" t="s">
        <v>666</v>
      </c>
      <c r="I106" s="20"/>
      <c r="J106" s="20"/>
    </row>
    <row r="107" spans="1:10" ht="17.25">
      <c r="A107" s="29" t="s">
        <v>667</v>
      </c>
      <c r="B107" s="27" t="s">
        <v>668</v>
      </c>
      <c r="C107" s="27"/>
      <c r="D107" s="27"/>
      <c r="E107" s="27"/>
      <c r="F107" s="27"/>
      <c r="G107" s="32">
        <f>G108+G109</f>
        <v>5270388634</v>
      </c>
      <c r="H107" s="32">
        <f>H109+H108</f>
        <v>14359314554</v>
      </c>
      <c r="I107" s="10"/>
      <c r="J107" s="10"/>
    </row>
    <row r="108" spans="1:10" ht="17.25">
      <c r="A108" s="26"/>
      <c r="B108" s="27" t="s">
        <v>669</v>
      </c>
      <c r="C108" s="27"/>
      <c r="D108" s="27"/>
      <c r="E108" s="27"/>
      <c r="F108" s="27"/>
      <c r="G108" s="32">
        <v>1801891500</v>
      </c>
      <c r="H108" s="32">
        <v>2262374000</v>
      </c>
      <c r="I108" s="10"/>
      <c r="J108" s="10"/>
    </row>
    <row r="109" spans="1:10" ht="17.25">
      <c r="A109" s="26"/>
      <c r="B109" s="27" t="s">
        <v>670</v>
      </c>
      <c r="C109" s="27"/>
      <c r="D109" s="27"/>
      <c r="E109" s="27"/>
      <c r="F109" s="27"/>
      <c r="G109" s="33">
        <f>G110+G111+G112+G113+G114+G115+G116+G117+G118+G119+G120</f>
        <v>3468497134</v>
      </c>
      <c r="H109" s="33">
        <f>SUM(H110:IH120)</f>
        <v>12096940554</v>
      </c>
      <c r="I109" s="10"/>
      <c r="J109" s="10"/>
    </row>
    <row r="110" spans="1:10" ht="17.25">
      <c r="A110" s="13"/>
      <c r="B110" s="28" t="s">
        <v>671</v>
      </c>
      <c r="C110" s="28"/>
      <c r="D110" s="28"/>
      <c r="E110" s="28"/>
      <c r="F110" s="28"/>
      <c r="G110" s="34">
        <v>15158565</v>
      </c>
      <c r="H110" s="34">
        <v>2992201735</v>
      </c>
      <c r="I110" s="10"/>
      <c r="J110" s="10"/>
    </row>
    <row r="111" spans="1:10" ht="17.25">
      <c r="A111" s="13"/>
      <c r="B111" s="28" t="s">
        <v>672</v>
      </c>
      <c r="C111" s="28"/>
      <c r="D111" s="28"/>
      <c r="E111" s="28"/>
      <c r="F111" s="28"/>
      <c r="G111" s="34">
        <v>1291590142</v>
      </c>
      <c r="H111" s="34">
        <v>8786333865</v>
      </c>
      <c r="I111" s="10"/>
      <c r="J111" s="10"/>
    </row>
    <row r="112" spans="1:10" ht="17.25">
      <c r="A112" s="13"/>
      <c r="B112" s="28" t="s">
        <v>673</v>
      </c>
      <c r="C112" s="28"/>
      <c r="D112" s="28"/>
      <c r="E112" s="28"/>
      <c r="F112" s="28"/>
      <c r="G112" s="34">
        <v>8178244</v>
      </c>
      <c r="H112" s="34">
        <v>36238346</v>
      </c>
      <c r="I112" s="10"/>
      <c r="J112" s="10"/>
    </row>
    <row r="113" spans="1:10" ht="17.25">
      <c r="A113" s="13"/>
      <c r="B113" s="28" t="s">
        <v>674</v>
      </c>
      <c r="C113" s="28"/>
      <c r="D113" s="28"/>
      <c r="E113" s="28"/>
      <c r="F113" s="28"/>
      <c r="G113" s="34">
        <v>1648455</v>
      </c>
      <c r="H113" s="34">
        <v>1632439</v>
      </c>
      <c r="I113" s="10"/>
      <c r="J113" s="10"/>
    </row>
    <row r="114" spans="1:10" ht="17.25">
      <c r="A114" s="13"/>
      <c r="B114" s="28" t="s">
        <v>540</v>
      </c>
      <c r="C114" s="28"/>
      <c r="D114" s="28"/>
      <c r="E114" s="28"/>
      <c r="F114" s="28"/>
      <c r="G114" s="34">
        <v>1993771</v>
      </c>
      <c r="H114" s="34">
        <v>112763900</v>
      </c>
      <c r="I114" s="10"/>
      <c r="J114" s="10"/>
    </row>
    <row r="115" spans="1:10" ht="17.25">
      <c r="A115" s="13"/>
      <c r="B115" s="28" t="s">
        <v>675</v>
      </c>
      <c r="C115" s="28"/>
      <c r="D115" s="28"/>
      <c r="E115" s="28"/>
      <c r="F115" s="28"/>
      <c r="G115" s="34">
        <v>8835413</v>
      </c>
      <c r="H115" s="34">
        <v>8731967</v>
      </c>
      <c r="I115" s="10"/>
      <c r="J115" s="10"/>
    </row>
    <row r="116" spans="1:10" ht="17.25">
      <c r="A116" s="13"/>
      <c r="B116" s="28" t="s">
        <v>498</v>
      </c>
      <c r="C116" s="28"/>
      <c r="D116" s="28"/>
      <c r="E116" s="28"/>
      <c r="F116" s="28"/>
      <c r="G116" s="34">
        <v>102216607</v>
      </c>
      <c r="H116" s="34">
        <v>3031675</v>
      </c>
      <c r="I116" s="10"/>
      <c r="J116" s="10"/>
    </row>
    <row r="117" spans="1:10" ht="17.25">
      <c r="A117" s="13"/>
      <c r="B117" s="28" t="s">
        <v>494</v>
      </c>
      <c r="C117" s="28"/>
      <c r="D117" s="28"/>
      <c r="E117" s="28"/>
      <c r="F117" s="28"/>
      <c r="G117" s="34">
        <v>2013487167</v>
      </c>
      <c r="H117" s="34">
        <v>14608833</v>
      </c>
      <c r="I117" s="10"/>
      <c r="J117" s="10"/>
    </row>
    <row r="118" spans="1:10" ht="17.25">
      <c r="A118" s="13"/>
      <c r="B118" s="28" t="s">
        <v>499</v>
      </c>
      <c r="C118" s="28"/>
      <c r="D118" s="28"/>
      <c r="E118" s="28"/>
      <c r="F118" s="28"/>
      <c r="G118" s="34">
        <v>8582018</v>
      </c>
      <c r="H118" s="34">
        <v>94187958</v>
      </c>
      <c r="I118" s="10"/>
      <c r="J118" s="10"/>
    </row>
    <row r="119" spans="1:10" ht="17.25">
      <c r="A119" s="13"/>
      <c r="B119" s="28" t="s">
        <v>453</v>
      </c>
      <c r="C119" s="28"/>
      <c r="D119" s="28"/>
      <c r="E119" s="28"/>
      <c r="F119" s="28"/>
      <c r="G119" s="34">
        <v>8302781</v>
      </c>
      <c r="H119" s="34">
        <v>38515965</v>
      </c>
      <c r="I119" s="10"/>
      <c r="J119" s="10"/>
    </row>
    <row r="120" spans="1:10" ht="17.25">
      <c r="A120" s="13"/>
      <c r="B120" s="28" t="s">
        <v>676</v>
      </c>
      <c r="C120" s="28"/>
      <c r="D120" s="28"/>
      <c r="E120" s="28"/>
      <c r="F120" s="28"/>
      <c r="G120" s="34">
        <v>8503971</v>
      </c>
      <c r="H120" s="34">
        <v>8693871</v>
      </c>
      <c r="I120" s="10"/>
      <c r="J120" s="10"/>
    </row>
    <row r="121" spans="1:10" ht="17.25">
      <c r="A121" s="29" t="s">
        <v>677</v>
      </c>
      <c r="B121" s="27" t="s">
        <v>678</v>
      </c>
      <c r="C121" s="27"/>
      <c r="D121" s="27"/>
      <c r="E121" s="27"/>
      <c r="F121" s="27"/>
      <c r="G121" s="35">
        <f>SUM(G122:G129)</f>
        <v>79200000000</v>
      </c>
      <c r="H121" s="35">
        <f>SUM(H122:H129)</f>
        <v>47500000000</v>
      </c>
      <c r="I121" s="10"/>
      <c r="J121" s="10"/>
    </row>
    <row r="122" spans="1:10" ht="17.25">
      <c r="A122" s="29"/>
      <c r="B122" s="28" t="s">
        <v>682</v>
      </c>
      <c r="C122" s="28"/>
      <c r="D122" s="28"/>
      <c r="E122" s="28"/>
      <c r="F122" s="28"/>
      <c r="G122" s="38">
        <v>22000000000</v>
      </c>
      <c r="H122" s="38">
        <v>15500000000</v>
      </c>
      <c r="I122" s="10"/>
      <c r="J122" s="10"/>
    </row>
    <row r="123" spans="1:10" ht="17.25">
      <c r="A123" s="29"/>
      <c r="B123" s="28" t="s">
        <v>500</v>
      </c>
      <c r="C123" s="28"/>
      <c r="D123" s="28"/>
      <c r="E123" s="28"/>
      <c r="F123" s="28"/>
      <c r="G123" s="38">
        <v>15000000000</v>
      </c>
      <c r="H123" s="38">
        <v>5000000000</v>
      </c>
      <c r="I123" s="10"/>
      <c r="J123" s="10"/>
    </row>
    <row r="124" spans="1:10" ht="17.25">
      <c r="A124" s="29"/>
      <c r="B124" s="28" t="s">
        <v>529</v>
      </c>
      <c r="C124" s="28"/>
      <c r="D124" s="28"/>
      <c r="E124" s="28"/>
      <c r="F124" s="28"/>
      <c r="G124" s="38">
        <v>5000000000</v>
      </c>
      <c r="H124" s="38">
        <v>15000000000</v>
      </c>
      <c r="I124" s="10"/>
      <c r="J124" s="10"/>
    </row>
    <row r="125" spans="1:10" ht="17.25">
      <c r="A125" s="29"/>
      <c r="B125" s="28" t="s">
        <v>501</v>
      </c>
      <c r="C125" s="28"/>
      <c r="D125" s="28"/>
      <c r="E125" s="28"/>
      <c r="F125" s="28"/>
      <c r="G125" s="38">
        <v>10000000000</v>
      </c>
      <c r="H125" s="38">
        <v>3500000000</v>
      </c>
      <c r="I125" s="10"/>
      <c r="J125" s="10"/>
    </row>
    <row r="126" spans="1:10" ht="17.25">
      <c r="A126" s="29"/>
      <c r="B126" s="28" t="s">
        <v>455</v>
      </c>
      <c r="C126" s="28"/>
      <c r="D126" s="28"/>
      <c r="E126" s="28"/>
      <c r="F126" s="28"/>
      <c r="G126" s="38">
        <v>0</v>
      </c>
      <c r="H126" s="38">
        <v>1000000000</v>
      </c>
      <c r="I126" s="10"/>
      <c r="J126" s="10"/>
    </row>
    <row r="127" spans="1:10" ht="17.25">
      <c r="A127" s="29"/>
      <c r="B127" s="28" t="s">
        <v>635</v>
      </c>
      <c r="C127" s="28"/>
      <c r="D127" s="28"/>
      <c r="E127" s="28"/>
      <c r="F127" s="28"/>
      <c r="G127" s="38">
        <v>18200000000</v>
      </c>
      <c r="H127" s="38">
        <v>0</v>
      </c>
      <c r="I127" s="10"/>
      <c r="J127" s="10"/>
    </row>
    <row r="128" spans="1:10" ht="17.25">
      <c r="A128" s="29"/>
      <c r="B128" s="28" t="s">
        <v>683</v>
      </c>
      <c r="C128" s="28"/>
      <c r="D128" s="28"/>
      <c r="E128" s="28"/>
      <c r="F128" s="28"/>
      <c r="G128" s="38">
        <v>6000000000</v>
      </c>
      <c r="H128" s="38">
        <v>0</v>
      </c>
      <c r="I128" s="10"/>
      <c r="J128" s="10"/>
    </row>
    <row r="129" spans="1:10" ht="17.25">
      <c r="A129" s="29"/>
      <c r="B129" s="28" t="s">
        <v>546</v>
      </c>
      <c r="C129" s="28"/>
      <c r="D129" s="28"/>
      <c r="E129" s="28"/>
      <c r="F129" s="28"/>
      <c r="G129" s="38">
        <v>3000000000</v>
      </c>
      <c r="H129" s="38">
        <v>7500000000</v>
      </c>
      <c r="I129" s="10"/>
      <c r="J129" s="10"/>
    </row>
    <row r="130" spans="1:10" ht="18" thickBot="1">
      <c r="A130" s="13"/>
      <c r="B130" s="27" t="s">
        <v>679</v>
      </c>
      <c r="C130" s="28"/>
      <c r="D130" s="28"/>
      <c r="E130" s="28"/>
      <c r="F130" s="28"/>
      <c r="G130" s="36">
        <f>G108+G109+G121</f>
        <v>84470388634</v>
      </c>
      <c r="H130" s="36">
        <f>H121+H109+H108</f>
        <v>61859314554</v>
      </c>
      <c r="I130" s="10"/>
      <c r="J130" s="10"/>
    </row>
    <row r="131" spans="1:10" ht="18" thickTop="1">
      <c r="A131" s="13"/>
      <c r="B131" s="28"/>
      <c r="C131" s="28"/>
      <c r="D131" s="28"/>
      <c r="E131" s="28"/>
      <c r="F131" s="28"/>
      <c r="G131" s="38"/>
      <c r="H131" s="38"/>
      <c r="I131" s="10"/>
      <c r="J131" s="10"/>
    </row>
    <row r="132" spans="1:10" ht="17.25">
      <c r="A132" s="29" t="s">
        <v>680</v>
      </c>
      <c r="B132" s="27" t="s">
        <v>681</v>
      </c>
      <c r="C132" s="27"/>
      <c r="D132" s="27"/>
      <c r="E132" s="27"/>
      <c r="F132" s="27"/>
      <c r="G132" s="30" t="s">
        <v>1</v>
      </c>
      <c r="H132" s="30">
        <v>41275</v>
      </c>
      <c r="I132" s="20"/>
      <c r="J132" s="20"/>
    </row>
    <row r="133" spans="1:10" ht="17.25">
      <c r="A133" s="26"/>
      <c r="B133" s="27"/>
      <c r="C133" s="27"/>
      <c r="D133" s="27"/>
      <c r="E133" s="27"/>
      <c r="F133" s="27"/>
      <c r="G133" s="31" t="s">
        <v>666</v>
      </c>
      <c r="H133" s="31" t="s">
        <v>666</v>
      </c>
      <c r="I133" s="20"/>
      <c r="J133" s="20"/>
    </row>
    <row r="134" spans="1:10" ht="17.25">
      <c r="A134" s="26"/>
      <c r="B134" s="28"/>
      <c r="C134" s="28"/>
      <c r="D134" s="28"/>
      <c r="E134" s="28"/>
      <c r="F134" s="28"/>
      <c r="G134" s="34"/>
      <c r="H134" s="34"/>
      <c r="I134" s="20"/>
      <c r="J134" s="20"/>
    </row>
    <row r="135" spans="1:10" ht="18" thickBot="1">
      <c r="A135" s="26"/>
      <c r="B135" s="27" t="s">
        <v>679</v>
      </c>
      <c r="C135" s="28"/>
      <c r="D135" s="28"/>
      <c r="E135" s="28"/>
      <c r="F135" s="28"/>
      <c r="G135" s="36">
        <f>SUM(G134:G134)</f>
        <v>0</v>
      </c>
      <c r="H135" s="36"/>
      <c r="I135" s="20"/>
      <c r="J135" s="20"/>
    </row>
    <row r="136" spans="1:10" ht="18" thickTop="1">
      <c r="A136" s="26"/>
      <c r="B136" s="27"/>
      <c r="C136" s="27"/>
      <c r="D136" s="27"/>
      <c r="E136" s="27"/>
      <c r="F136" s="27"/>
      <c r="G136" s="39"/>
      <c r="H136" s="39"/>
      <c r="I136" s="20"/>
      <c r="J136" s="20"/>
    </row>
    <row r="137" spans="1:10" ht="17.25">
      <c r="A137" s="29" t="s">
        <v>684</v>
      </c>
      <c r="B137" s="27" t="s">
        <v>685</v>
      </c>
      <c r="C137" s="27"/>
      <c r="D137" s="27"/>
      <c r="E137" s="27"/>
      <c r="F137" s="27"/>
      <c r="G137" s="30" t="s">
        <v>1</v>
      </c>
      <c r="H137" s="30">
        <v>41275</v>
      </c>
      <c r="I137" s="20"/>
      <c r="J137" s="20"/>
    </row>
    <row r="138" spans="1:10" ht="17.25">
      <c r="A138" s="26"/>
      <c r="B138" s="27"/>
      <c r="C138" s="27"/>
      <c r="D138" s="27"/>
      <c r="E138" s="27"/>
      <c r="F138" s="27"/>
      <c r="G138" s="31" t="s">
        <v>666</v>
      </c>
      <c r="H138" s="31" t="s">
        <v>666</v>
      </c>
      <c r="I138" s="20"/>
      <c r="J138" s="20"/>
    </row>
    <row r="139" spans="1:10" ht="17.25">
      <c r="A139" s="26"/>
      <c r="B139" s="27" t="s">
        <v>686</v>
      </c>
      <c r="C139" s="27"/>
      <c r="D139" s="27"/>
      <c r="E139" s="27"/>
      <c r="F139" s="27"/>
      <c r="G139" s="40">
        <f>G140+G141+G142+G143+G144+G145+G146+G147+G148</f>
        <v>396395834</v>
      </c>
      <c r="H139" s="40">
        <f>H140+H141+H142+H143+H144+H145+H148</f>
        <v>282708333</v>
      </c>
      <c r="I139" s="20"/>
      <c r="J139" s="20"/>
    </row>
    <row r="140" spans="1:10" ht="17.25">
      <c r="A140" s="41"/>
      <c r="B140" s="28" t="s">
        <v>687</v>
      </c>
      <c r="C140" s="28"/>
      <c r="D140" s="28"/>
      <c r="E140" s="28"/>
      <c r="F140" s="28"/>
      <c r="G140" s="38">
        <v>99222222</v>
      </c>
      <c r="H140" s="38">
        <v>112375000</v>
      </c>
      <c r="I140" s="10"/>
      <c r="J140" s="10"/>
    </row>
    <row r="141" spans="1:10" ht="17.25">
      <c r="A141" s="41"/>
      <c r="B141" s="28" t="s">
        <v>23</v>
      </c>
      <c r="C141" s="28"/>
      <c r="D141" s="28"/>
      <c r="E141" s="28"/>
      <c r="F141" s="28"/>
      <c r="G141" s="38">
        <v>19500000</v>
      </c>
      <c r="H141" s="38">
        <v>0</v>
      </c>
      <c r="I141" s="10"/>
      <c r="J141" s="10"/>
    </row>
    <row r="142" spans="1:10" ht="17.25">
      <c r="A142" s="41"/>
      <c r="B142" s="28" t="s">
        <v>547</v>
      </c>
      <c r="C142" s="28"/>
      <c r="D142" s="28"/>
      <c r="E142" s="28"/>
      <c r="F142" s="28"/>
      <c r="G142" s="38">
        <v>85555556</v>
      </c>
      <c r="H142" s="38">
        <v>23625000</v>
      </c>
      <c r="I142" s="10"/>
      <c r="J142" s="10"/>
    </row>
    <row r="143" spans="1:10" ht="17.25">
      <c r="A143" s="41"/>
      <c r="B143" s="28" t="s">
        <v>530</v>
      </c>
      <c r="C143" s="28"/>
      <c r="D143" s="28"/>
      <c r="E143" s="28"/>
      <c r="F143" s="28"/>
      <c r="G143" s="38">
        <v>38888889</v>
      </c>
      <c r="H143" s="38">
        <v>52500000</v>
      </c>
      <c r="I143" s="10"/>
      <c r="J143" s="10"/>
    </row>
    <row r="144" spans="1:10" ht="17.25">
      <c r="A144" s="41"/>
      <c r="B144" s="28" t="s">
        <v>548</v>
      </c>
      <c r="C144" s="28"/>
      <c r="D144" s="28"/>
      <c r="E144" s="28"/>
      <c r="F144" s="28"/>
      <c r="G144" s="38">
        <v>79375000</v>
      </c>
      <c r="H144" s="38">
        <v>28333333</v>
      </c>
      <c r="I144" s="10"/>
      <c r="J144" s="10"/>
    </row>
    <row r="145" spans="1:10" ht="17.25">
      <c r="A145" s="41"/>
      <c r="B145" s="28" t="s">
        <v>549</v>
      </c>
      <c r="C145" s="28"/>
      <c r="D145" s="28"/>
      <c r="E145" s="28"/>
      <c r="F145" s="28"/>
      <c r="G145" s="38"/>
      <c r="H145" s="38">
        <v>7750000</v>
      </c>
      <c r="I145" s="10"/>
      <c r="J145" s="10"/>
    </row>
    <row r="146" spans="1:10" ht="17.25">
      <c r="A146" s="41"/>
      <c r="B146" s="28" t="s">
        <v>24</v>
      </c>
      <c r="C146" s="28"/>
      <c r="D146" s="28"/>
      <c r="E146" s="28"/>
      <c r="F146" s="28"/>
      <c r="G146" s="38">
        <v>39187500</v>
      </c>
      <c r="H146" s="38"/>
      <c r="I146" s="10"/>
      <c r="J146" s="10"/>
    </row>
    <row r="147" spans="1:10" ht="17.25">
      <c r="A147" s="41"/>
      <c r="B147" s="28" t="s">
        <v>25</v>
      </c>
      <c r="C147" s="28"/>
      <c r="D147" s="28"/>
      <c r="E147" s="28"/>
      <c r="F147" s="28"/>
      <c r="G147" s="38">
        <v>16000000</v>
      </c>
      <c r="H147" s="38"/>
      <c r="I147" s="10"/>
      <c r="J147" s="10"/>
    </row>
    <row r="148" spans="1:10" ht="17.25">
      <c r="A148" s="41"/>
      <c r="B148" s="28" t="s">
        <v>550</v>
      </c>
      <c r="C148" s="28"/>
      <c r="D148" s="28"/>
      <c r="E148" s="28"/>
      <c r="F148" s="28"/>
      <c r="G148" s="38">
        <v>18666667</v>
      </c>
      <c r="H148" s="38">
        <v>58125000</v>
      </c>
      <c r="I148" s="10"/>
      <c r="J148" s="10"/>
    </row>
    <row r="149" spans="1:10" ht="17.25">
      <c r="A149" s="41"/>
      <c r="B149" s="27" t="s">
        <v>82</v>
      </c>
      <c r="C149" s="27"/>
      <c r="D149" s="28"/>
      <c r="E149" s="28"/>
      <c r="F149" s="28"/>
      <c r="G149" s="37">
        <f>SUM(G150:G159)</f>
        <v>193115535</v>
      </c>
      <c r="H149" s="38"/>
      <c r="I149" s="10"/>
      <c r="J149" s="10"/>
    </row>
    <row r="150" spans="1:10" ht="17.25">
      <c r="A150" s="41"/>
      <c r="B150" s="28" t="s">
        <v>53</v>
      </c>
      <c r="C150" s="28"/>
      <c r="D150" s="28"/>
      <c r="E150" s="28"/>
      <c r="F150" s="28"/>
      <c r="G150" s="38">
        <v>78747991</v>
      </c>
      <c r="H150" s="38"/>
      <c r="I150" s="10"/>
      <c r="J150" s="10"/>
    </row>
    <row r="151" spans="1:10" ht="17.25">
      <c r="A151" s="41"/>
      <c r="B151" s="28" t="s">
        <v>155</v>
      </c>
      <c r="C151" s="28"/>
      <c r="D151" s="28"/>
      <c r="E151" s="28"/>
      <c r="F151" s="28"/>
      <c r="G151" s="38">
        <v>18227617</v>
      </c>
      <c r="H151" s="38"/>
      <c r="I151" s="10"/>
      <c r="J151" s="10"/>
    </row>
    <row r="152" spans="1:10" ht="17.25">
      <c r="A152" s="41"/>
      <c r="B152" s="28" t="s">
        <v>54</v>
      </c>
      <c r="C152" s="28"/>
      <c r="D152" s="28"/>
      <c r="E152" s="28"/>
      <c r="F152" s="28"/>
      <c r="G152" s="38">
        <v>14250000</v>
      </c>
      <c r="H152" s="38"/>
      <c r="I152" s="10"/>
      <c r="J152" s="10"/>
    </row>
    <row r="153" spans="1:10" ht="17.25">
      <c r="A153" s="41"/>
      <c r="B153" s="28" t="s">
        <v>55</v>
      </c>
      <c r="C153" s="28"/>
      <c r="D153" s="28"/>
      <c r="E153" s="28"/>
      <c r="F153" s="28"/>
      <c r="G153" s="38">
        <v>15016365</v>
      </c>
      <c r="H153" s="38"/>
      <c r="I153" s="10"/>
      <c r="J153" s="10"/>
    </row>
    <row r="154" spans="1:10" ht="17.25">
      <c r="A154" s="41"/>
      <c r="B154" s="28" t="s">
        <v>154</v>
      </c>
      <c r="C154" s="28"/>
      <c r="D154" s="28"/>
      <c r="E154" s="28"/>
      <c r="F154" s="28"/>
      <c r="G154" s="38">
        <v>14294783</v>
      </c>
      <c r="H154" s="38"/>
      <c r="I154" s="10"/>
      <c r="J154" s="10"/>
    </row>
    <row r="155" spans="1:10" ht="17.25">
      <c r="A155" s="41"/>
      <c r="B155" s="28" t="s">
        <v>56</v>
      </c>
      <c r="C155" s="28"/>
      <c r="D155" s="28"/>
      <c r="E155" s="28"/>
      <c r="F155" s="28"/>
      <c r="G155" s="38">
        <v>9493009</v>
      </c>
      <c r="H155" s="38"/>
      <c r="I155" s="10"/>
      <c r="J155" s="10"/>
    </row>
    <row r="156" spans="1:10" ht="17.25">
      <c r="A156" s="41"/>
      <c r="B156" s="28" t="s">
        <v>58</v>
      </c>
      <c r="C156" s="28"/>
      <c r="D156" s="28"/>
      <c r="E156" s="28"/>
      <c r="F156" s="28"/>
      <c r="G156" s="38">
        <v>10135259</v>
      </c>
      <c r="H156" s="38"/>
      <c r="I156" s="10"/>
      <c r="J156" s="10"/>
    </row>
    <row r="157" spans="1:10" ht="17.25">
      <c r="A157" s="41"/>
      <c r="B157" s="28" t="s">
        <v>153</v>
      </c>
      <c r="C157" s="28"/>
      <c r="D157" s="28"/>
      <c r="E157" s="28"/>
      <c r="F157" s="28"/>
      <c r="G157" s="38">
        <v>10142521</v>
      </c>
      <c r="H157" s="38"/>
      <c r="I157" s="10"/>
      <c r="J157" s="10"/>
    </row>
    <row r="158" spans="1:10" ht="17.25">
      <c r="A158" s="41"/>
      <c r="B158" s="28" t="s">
        <v>59</v>
      </c>
      <c r="C158" s="28"/>
      <c r="D158" s="28"/>
      <c r="E158" s="28"/>
      <c r="F158" s="28"/>
      <c r="G158" s="38">
        <v>10668465</v>
      </c>
      <c r="H158" s="38"/>
      <c r="I158" s="10"/>
      <c r="J158" s="10"/>
    </row>
    <row r="159" spans="1:10" ht="17.25">
      <c r="A159" s="41"/>
      <c r="B159" s="28" t="s">
        <v>57</v>
      </c>
      <c r="C159" s="28"/>
      <c r="D159" s="28"/>
      <c r="E159" s="28"/>
      <c r="F159" s="28"/>
      <c r="G159" s="38">
        <v>12139525</v>
      </c>
      <c r="H159" s="38"/>
      <c r="I159" s="10"/>
      <c r="J159" s="10"/>
    </row>
    <row r="160" spans="1:10" ht="17.25">
      <c r="A160" s="41"/>
      <c r="B160" s="27" t="s">
        <v>454</v>
      </c>
      <c r="C160" s="27"/>
      <c r="D160" s="27"/>
      <c r="E160" s="27"/>
      <c r="F160" s="28"/>
      <c r="G160" s="37"/>
      <c r="H160" s="37">
        <v>34665577</v>
      </c>
      <c r="I160" s="10"/>
      <c r="J160" s="10"/>
    </row>
    <row r="161" spans="1:10" ht="17.25">
      <c r="A161" s="41"/>
      <c r="B161" s="45" t="s">
        <v>551</v>
      </c>
      <c r="C161" s="45"/>
      <c r="D161" s="45"/>
      <c r="E161" s="45"/>
      <c r="F161" s="45"/>
      <c r="G161" s="242">
        <v>0</v>
      </c>
      <c r="H161" s="242">
        <v>4635874</v>
      </c>
      <c r="I161" s="10"/>
      <c r="J161" s="10"/>
    </row>
    <row r="162" spans="1:10" ht="18" thickBot="1">
      <c r="A162" s="29"/>
      <c r="B162" s="27" t="s">
        <v>679</v>
      </c>
      <c r="C162" s="27"/>
      <c r="D162" s="27"/>
      <c r="E162" s="27"/>
      <c r="F162" s="27"/>
      <c r="G162" s="36">
        <f>G149+G139</f>
        <v>589511369</v>
      </c>
      <c r="H162" s="36">
        <f>H139+H160+H161</f>
        <v>322009784</v>
      </c>
      <c r="I162" s="28"/>
      <c r="J162" s="10"/>
    </row>
    <row r="163" spans="1:10" ht="18" thickTop="1">
      <c r="A163" s="29"/>
      <c r="B163" s="44"/>
      <c r="C163" s="46"/>
      <c r="D163" s="46"/>
      <c r="E163" s="46"/>
      <c r="F163" s="46"/>
      <c r="G163" s="47"/>
      <c r="H163" s="47"/>
      <c r="I163" s="10"/>
      <c r="J163" s="10"/>
    </row>
    <row r="164" spans="1:10" ht="17.25">
      <c r="A164" s="29">
        <v>4</v>
      </c>
      <c r="B164" s="45" t="s">
        <v>157</v>
      </c>
      <c r="C164" s="45"/>
      <c r="D164" s="45"/>
      <c r="E164" s="45"/>
      <c r="F164" s="45"/>
      <c r="G164" s="30" t="s">
        <v>1</v>
      </c>
      <c r="H164" s="30">
        <v>41275</v>
      </c>
      <c r="I164" s="20"/>
      <c r="J164" s="20"/>
    </row>
    <row r="165" spans="1:10" ht="17.25">
      <c r="A165" s="29"/>
      <c r="B165" s="45"/>
      <c r="C165" s="45"/>
      <c r="D165" s="45"/>
      <c r="E165" s="45"/>
      <c r="F165" s="45"/>
      <c r="G165" s="48" t="s">
        <v>666</v>
      </c>
      <c r="H165" s="48" t="s">
        <v>666</v>
      </c>
      <c r="I165" s="20"/>
      <c r="J165" s="20"/>
    </row>
    <row r="166" spans="1:10" ht="17.25">
      <c r="A166" s="29"/>
      <c r="B166" s="49" t="s">
        <v>158</v>
      </c>
      <c r="C166" s="45"/>
      <c r="D166" s="45"/>
      <c r="E166" s="45"/>
      <c r="F166" s="45"/>
      <c r="G166" s="50">
        <v>1410418442</v>
      </c>
      <c r="H166" s="50">
        <v>1496003686</v>
      </c>
      <c r="I166" s="10"/>
      <c r="J166" s="10"/>
    </row>
    <row r="167" spans="1:10" ht="17.25">
      <c r="A167" s="29"/>
      <c r="B167" s="49"/>
      <c r="C167" s="45"/>
      <c r="D167" s="45"/>
      <c r="E167" s="45"/>
      <c r="F167" s="45"/>
      <c r="G167" s="50"/>
      <c r="H167" s="50"/>
      <c r="I167" s="10"/>
      <c r="J167" s="10"/>
    </row>
    <row r="168" spans="1:10" ht="18" thickBot="1">
      <c r="A168" s="29"/>
      <c r="B168" s="27" t="s">
        <v>679</v>
      </c>
      <c r="C168" s="45"/>
      <c r="D168" s="45"/>
      <c r="E168" s="45"/>
      <c r="F168" s="45"/>
      <c r="G168" s="51">
        <f>SUM(G166:G167)</f>
        <v>1410418442</v>
      </c>
      <c r="H168" s="51">
        <f>SUM(H166:H167)</f>
        <v>1496003686</v>
      </c>
      <c r="I168" s="20"/>
      <c r="J168" s="20"/>
    </row>
    <row r="169" spans="1:10" ht="18" thickTop="1">
      <c r="A169" s="29"/>
      <c r="B169" s="44"/>
      <c r="C169" s="46"/>
      <c r="D169" s="46"/>
      <c r="E169" s="46"/>
      <c r="F169" s="46"/>
      <c r="G169" s="47"/>
      <c r="H169" s="47"/>
      <c r="I169" s="10"/>
      <c r="J169" s="10"/>
    </row>
    <row r="170" spans="1:10" ht="17.25">
      <c r="A170" s="29">
        <v>5</v>
      </c>
      <c r="B170" s="45" t="s">
        <v>159</v>
      </c>
      <c r="C170" s="45"/>
      <c r="D170" s="45"/>
      <c r="E170" s="45"/>
      <c r="F170" s="45"/>
      <c r="G170" s="30" t="s">
        <v>1</v>
      </c>
      <c r="H170" s="30">
        <v>41275</v>
      </c>
      <c r="I170" s="20"/>
      <c r="J170" s="20"/>
    </row>
    <row r="171" spans="1:10" ht="17.25">
      <c r="A171" s="29"/>
      <c r="B171" s="45"/>
      <c r="C171" s="45"/>
      <c r="D171" s="45"/>
      <c r="E171" s="45"/>
      <c r="F171" s="45"/>
      <c r="G171" s="48" t="s">
        <v>666</v>
      </c>
      <c r="H171" s="48" t="s">
        <v>666</v>
      </c>
      <c r="I171" s="20"/>
      <c r="J171" s="20"/>
    </row>
    <row r="172" spans="1:10" ht="18" thickBot="1">
      <c r="A172" s="29"/>
      <c r="B172" s="27" t="s">
        <v>679</v>
      </c>
      <c r="C172" s="45"/>
      <c r="D172" s="45"/>
      <c r="E172" s="45"/>
      <c r="F172" s="45"/>
      <c r="G172" s="51"/>
      <c r="H172" s="51"/>
      <c r="I172" s="20"/>
      <c r="J172" s="20"/>
    </row>
    <row r="173" spans="1:10" ht="18" thickTop="1">
      <c r="A173" s="29"/>
      <c r="B173" s="27"/>
      <c r="C173" s="49"/>
      <c r="D173" s="49"/>
      <c r="E173" s="49"/>
      <c r="F173" s="49"/>
      <c r="G173" s="52"/>
      <c r="H173" s="52"/>
      <c r="I173" s="10"/>
      <c r="J173" s="10"/>
    </row>
    <row r="174" spans="1:10" ht="17.25">
      <c r="A174" s="29">
        <v>6</v>
      </c>
      <c r="B174" s="1" t="s">
        <v>160</v>
      </c>
      <c r="C174" s="49"/>
      <c r="D174" s="49"/>
      <c r="E174" s="49"/>
      <c r="F174" s="49"/>
      <c r="G174" s="52"/>
      <c r="H174" s="52"/>
      <c r="I174" s="53"/>
      <c r="J174" s="53"/>
    </row>
    <row r="175" spans="1:10" ht="17.25">
      <c r="A175" s="29"/>
      <c r="B175" s="26" t="s">
        <v>161</v>
      </c>
      <c r="C175" s="54"/>
      <c r="D175" s="54"/>
      <c r="E175" s="55" t="s">
        <v>162</v>
      </c>
      <c r="F175" s="55" t="s">
        <v>163</v>
      </c>
      <c r="G175" s="55" t="s">
        <v>164</v>
      </c>
      <c r="H175" s="56" t="s">
        <v>165</v>
      </c>
      <c r="I175" s="56" t="s">
        <v>166</v>
      </c>
      <c r="J175" s="57" t="s">
        <v>167</v>
      </c>
    </row>
    <row r="176" spans="1:10" ht="17.25">
      <c r="A176" s="29"/>
      <c r="B176" s="58"/>
      <c r="C176" s="59"/>
      <c r="D176" s="54"/>
      <c r="E176" s="59" t="s">
        <v>168</v>
      </c>
      <c r="F176" s="59" t="s">
        <v>169</v>
      </c>
      <c r="G176" s="59" t="s">
        <v>170</v>
      </c>
      <c r="H176" s="60" t="s">
        <v>171</v>
      </c>
      <c r="I176" s="60" t="s">
        <v>172</v>
      </c>
      <c r="J176" s="58" t="s">
        <v>173</v>
      </c>
    </row>
    <row r="177" spans="1:10" ht="17.25">
      <c r="A177" s="29"/>
      <c r="B177" s="45"/>
      <c r="C177" s="49"/>
      <c r="D177" s="49"/>
      <c r="E177" s="49"/>
      <c r="F177" s="49"/>
      <c r="G177" s="52"/>
      <c r="H177" s="52"/>
      <c r="I177" s="53"/>
      <c r="J177" s="53"/>
    </row>
    <row r="178" spans="1:10" ht="17.25">
      <c r="A178" s="29"/>
      <c r="B178" s="1" t="s">
        <v>174</v>
      </c>
      <c r="C178" s="49"/>
      <c r="D178" s="49"/>
      <c r="E178" s="49"/>
      <c r="F178" s="49"/>
      <c r="G178" s="52"/>
      <c r="H178" s="52"/>
      <c r="I178" s="44"/>
      <c r="J178" s="44"/>
    </row>
    <row r="179" spans="1:10" ht="17.25">
      <c r="A179" s="29"/>
      <c r="B179" s="61" t="s">
        <v>544</v>
      </c>
      <c r="C179" s="49"/>
      <c r="D179" s="49"/>
      <c r="E179" s="62">
        <v>12635827913</v>
      </c>
      <c r="F179" s="62">
        <v>127498604148</v>
      </c>
      <c r="G179" s="62">
        <v>1551446080</v>
      </c>
      <c r="H179" s="62">
        <v>1270717591</v>
      </c>
      <c r="I179" s="62">
        <v>54083000</v>
      </c>
      <c r="J179" s="63">
        <f>E179+F179+G179+H179+I179</f>
        <v>143010678732</v>
      </c>
    </row>
    <row r="180" spans="1:10" ht="17.25">
      <c r="A180" s="29"/>
      <c r="B180" s="61" t="s">
        <v>175</v>
      </c>
      <c r="C180" s="49"/>
      <c r="D180" s="49"/>
      <c r="E180" s="62">
        <v>0</v>
      </c>
      <c r="F180" s="62">
        <v>14938678509</v>
      </c>
      <c r="G180" s="62">
        <v>35000000</v>
      </c>
      <c r="H180" s="62">
        <v>1537646751</v>
      </c>
      <c r="I180" s="62">
        <v>13780217790</v>
      </c>
      <c r="J180" s="63">
        <f>E180+F180+G180+H180+I180</f>
        <v>30291543050</v>
      </c>
    </row>
    <row r="181" spans="1:10" ht="17.25">
      <c r="A181" s="26"/>
      <c r="B181" s="61" t="s">
        <v>176</v>
      </c>
      <c r="C181" s="49"/>
      <c r="D181" s="49"/>
      <c r="E181" s="62">
        <v>17961084014</v>
      </c>
      <c r="F181" s="62"/>
      <c r="G181" s="62">
        <v>0</v>
      </c>
      <c r="H181" s="64"/>
      <c r="I181" s="62">
        <v>0</v>
      </c>
      <c r="J181" s="63">
        <f>E181+F181+G181+H181+I181</f>
        <v>17961084014</v>
      </c>
    </row>
    <row r="182" spans="1:10" ht="17.25">
      <c r="A182" s="26"/>
      <c r="B182" s="61" t="s">
        <v>177</v>
      </c>
      <c r="C182" s="49"/>
      <c r="D182" s="49"/>
      <c r="E182" s="62">
        <v>0</v>
      </c>
      <c r="F182" s="62"/>
      <c r="G182" s="62">
        <v>0</v>
      </c>
      <c r="H182" s="62">
        <v>0</v>
      </c>
      <c r="I182" s="62">
        <v>0</v>
      </c>
      <c r="J182" s="63"/>
    </row>
    <row r="183" spans="1:10" ht="17.25">
      <c r="A183" s="13"/>
      <c r="B183" s="61" t="s">
        <v>178</v>
      </c>
      <c r="C183" s="49"/>
      <c r="D183" s="49"/>
      <c r="E183" s="62">
        <v>0</v>
      </c>
      <c r="F183" s="62">
        <v>0</v>
      </c>
      <c r="G183" s="62">
        <v>0</v>
      </c>
      <c r="H183" s="62">
        <v>0</v>
      </c>
      <c r="I183" s="62">
        <v>0</v>
      </c>
      <c r="J183" s="63"/>
    </row>
    <row r="184" spans="1:10" ht="17.25">
      <c r="A184" s="26"/>
      <c r="B184" s="61" t="s">
        <v>179</v>
      </c>
      <c r="C184" s="49"/>
      <c r="D184" s="49"/>
      <c r="E184" s="62">
        <v>0</v>
      </c>
      <c r="F184" s="62">
        <v>0</v>
      </c>
      <c r="G184" s="62">
        <v>0</v>
      </c>
      <c r="H184" s="62">
        <v>0</v>
      </c>
      <c r="I184" s="62">
        <v>0</v>
      </c>
      <c r="J184" s="63">
        <f>E184+F184+G184+H184+I184</f>
        <v>0</v>
      </c>
    </row>
    <row r="185" spans="1:10" ht="17.25">
      <c r="A185" s="26"/>
      <c r="B185" s="61" t="s">
        <v>180</v>
      </c>
      <c r="C185" s="49"/>
      <c r="D185" s="49"/>
      <c r="E185" s="62">
        <v>0</v>
      </c>
      <c r="F185" s="64">
        <v>0</v>
      </c>
      <c r="G185" s="62">
        <v>0</v>
      </c>
      <c r="H185" s="65">
        <v>0</v>
      </c>
      <c r="I185" s="62">
        <v>0</v>
      </c>
      <c r="J185" s="63">
        <f>E185+F185+G185+H185+I185</f>
        <v>0</v>
      </c>
    </row>
    <row r="186" spans="1:10" ht="17.25">
      <c r="A186" s="26"/>
      <c r="B186" s="61" t="s">
        <v>2</v>
      </c>
      <c r="C186" s="49"/>
      <c r="D186" s="49"/>
      <c r="E186" s="62">
        <f>E179+E180+E181+E182-E183-E184-E185</f>
        <v>30596911927</v>
      </c>
      <c r="F186" s="62">
        <f>F179+F180+F181+F182-F183-F184-F185</f>
        <v>142437282657</v>
      </c>
      <c r="G186" s="62">
        <f>G179+G180+G181+G182-G183-G184-G185</f>
        <v>1586446080</v>
      </c>
      <c r="H186" s="62">
        <f>H179+H180+H181+H182-H183-H184-H185</f>
        <v>2808364342</v>
      </c>
      <c r="I186" s="62">
        <f>I179+I180+I181+I182-I183-I184-I185</f>
        <v>13834300790</v>
      </c>
      <c r="J186" s="63">
        <f>E186+F186+G186+H186+I186</f>
        <v>191263305796</v>
      </c>
    </row>
    <row r="187" spans="1:10" ht="17.25">
      <c r="A187" s="66"/>
      <c r="B187" s="61"/>
      <c r="C187" s="49"/>
      <c r="D187" s="49"/>
      <c r="E187" s="62"/>
      <c r="F187" s="62"/>
      <c r="G187" s="62"/>
      <c r="H187" s="62"/>
      <c r="I187" s="62"/>
      <c r="J187" s="62"/>
    </row>
    <row r="188" spans="1:10" ht="17.25">
      <c r="A188" s="26">
        <v>7</v>
      </c>
      <c r="B188" s="1" t="s">
        <v>181</v>
      </c>
      <c r="C188" s="49"/>
      <c r="D188" s="49"/>
      <c r="E188" s="62"/>
      <c r="F188" s="62"/>
      <c r="G188" s="62"/>
      <c r="H188" s="62"/>
      <c r="I188" s="62"/>
      <c r="J188" s="62"/>
    </row>
    <row r="189" spans="1:10" ht="17.25">
      <c r="A189" s="13"/>
      <c r="B189" s="61" t="s">
        <v>544</v>
      </c>
      <c r="C189" s="49"/>
      <c r="D189" s="49"/>
      <c r="E189" s="62">
        <v>12485450595</v>
      </c>
      <c r="F189" s="62">
        <v>45895246296</v>
      </c>
      <c r="G189" s="62">
        <v>852790978</v>
      </c>
      <c r="H189" s="62">
        <v>607586667</v>
      </c>
      <c r="I189" s="62">
        <v>54083000</v>
      </c>
      <c r="J189" s="63">
        <f>E189+F189+G189+H189+I189</f>
        <v>59895157536</v>
      </c>
    </row>
    <row r="190" spans="1:10" ht="17.25">
      <c r="A190" s="13"/>
      <c r="B190" s="61" t="s">
        <v>182</v>
      </c>
      <c r="C190" s="49"/>
      <c r="D190" s="49"/>
      <c r="E190" s="62">
        <v>1004778501</v>
      </c>
      <c r="F190" s="62">
        <v>4620733392</v>
      </c>
      <c r="G190" s="62">
        <v>32441609</v>
      </c>
      <c r="H190" s="62">
        <v>144977165</v>
      </c>
      <c r="I190" s="62">
        <v>765567654</v>
      </c>
      <c r="J190" s="63">
        <f>E190+F190+G190+H190+I190</f>
        <v>6568498321</v>
      </c>
    </row>
    <row r="191" spans="1:10" ht="17.25">
      <c r="A191" s="13"/>
      <c r="B191" s="61" t="s">
        <v>177</v>
      </c>
      <c r="C191" s="49"/>
      <c r="D191" s="49"/>
      <c r="E191" s="62">
        <v>0</v>
      </c>
      <c r="F191" s="62"/>
      <c r="G191" s="62"/>
      <c r="H191" s="62"/>
      <c r="I191" s="62"/>
      <c r="J191" s="63">
        <f>E191+F191+G191+H191+I191</f>
        <v>0</v>
      </c>
    </row>
    <row r="192" spans="1:10" ht="17.25">
      <c r="A192" s="13"/>
      <c r="B192" s="61" t="s">
        <v>178</v>
      </c>
      <c r="C192" s="49"/>
      <c r="D192" s="49"/>
      <c r="E192" s="62">
        <v>0</v>
      </c>
      <c r="F192" s="62">
        <v>0</v>
      </c>
      <c r="G192" s="62"/>
      <c r="H192" s="62"/>
      <c r="I192" s="62"/>
      <c r="J192" s="63">
        <f>E192+F192+G192+H192+I192</f>
        <v>0</v>
      </c>
    </row>
    <row r="193" spans="1:10" ht="17.25">
      <c r="A193" s="13"/>
      <c r="B193" s="61" t="s">
        <v>179</v>
      </c>
      <c r="C193" s="49"/>
      <c r="D193" s="49"/>
      <c r="E193" s="62"/>
      <c r="F193" s="62">
        <v>0</v>
      </c>
      <c r="G193" s="62">
        <v>0</v>
      </c>
      <c r="H193" s="62"/>
      <c r="I193" s="62"/>
      <c r="J193" s="63">
        <f>E193+F193+G193+H193+I193</f>
        <v>0</v>
      </c>
    </row>
    <row r="194" spans="1:10" ht="17.25">
      <c r="A194" s="13"/>
      <c r="B194" s="61" t="s">
        <v>180</v>
      </c>
      <c r="C194" s="49"/>
      <c r="D194" s="49"/>
      <c r="E194" s="62">
        <v>0</v>
      </c>
      <c r="F194" s="67">
        <v>0</v>
      </c>
      <c r="G194" s="62"/>
      <c r="H194" s="64"/>
      <c r="I194" s="62"/>
      <c r="J194" s="63">
        <v>0</v>
      </c>
    </row>
    <row r="195" spans="1:10" ht="17.25">
      <c r="A195" s="26"/>
      <c r="B195" s="61" t="s">
        <v>2</v>
      </c>
      <c r="C195" s="49"/>
      <c r="D195" s="49"/>
      <c r="E195" s="62">
        <f aca="true" t="shared" si="0" ref="E195:J195">E189+E190+E191-E192-E193-E194</f>
        <v>13490229096</v>
      </c>
      <c r="F195" s="62">
        <f t="shared" si="0"/>
        <v>50515979688</v>
      </c>
      <c r="G195" s="62">
        <f t="shared" si="0"/>
        <v>885232587</v>
      </c>
      <c r="H195" s="62">
        <f t="shared" si="0"/>
        <v>752563832</v>
      </c>
      <c r="I195" s="62">
        <f t="shared" si="0"/>
        <v>819650654</v>
      </c>
      <c r="J195" s="63">
        <f t="shared" si="0"/>
        <v>66463655857</v>
      </c>
    </row>
    <row r="196" spans="1:10" ht="17.25">
      <c r="A196" s="68"/>
      <c r="B196" s="61"/>
      <c r="C196" s="49"/>
      <c r="D196" s="49"/>
      <c r="E196" s="62"/>
      <c r="F196" s="62"/>
      <c r="G196" s="62"/>
      <c r="H196" s="62"/>
      <c r="I196" s="62"/>
      <c r="J196" s="62"/>
    </row>
    <row r="197" spans="1:10" ht="17.25">
      <c r="A197" s="69">
        <v>8</v>
      </c>
      <c r="B197" s="1" t="s">
        <v>183</v>
      </c>
      <c r="C197" s="49"/>
      <c r="D197" s="49"/>
      <c r="E197" s="62"/>
      <c r="F197" s="62"/>
      <c r="G197" s="62"/>
      <c r="H197" s="62"/>
      <c r="I197" s="62"/>
      <c r="J197" s="62"/>
    </row>
    <row r="198" spans="1:10" ht="17.25">
      <c r="A198" s="26"/>
      <c r="B198" s="70" t="s">
        <v>8</v>
      </c>
      <c r="C198" s="49"/>
      <c r="D198" s="49"/>
      <c r="E198" s="63">
        <v>150377318</v>
      </c>
      <c r="F198" s="63">
        <v>81603357852</v>
      </c>
      <c r="G198" s="63">
        <v>698655102</v>
      </c>
      <c r="H198" s="63">
        <v>663130924</v>
      </c>
      <c r="I198" s="63">
        <v>0</v>
      </c>
      <c r="J198" s="63">
        <f>E198+F198+G198+H198+I198</f>
        <v>83115521196</v>
      </c>
    </row>
    <row r="199" spans="1:10" ht="17.25">
      <c r="A199" s="26"/>
      <c r="B199" s="70" t="s">
        <v>3</v>
      </c>
      <c r="C199" s="49"/>
      <c r="D199" s="49"/>
      <c r="E199" s="63">
        <f aca="true" t="shared" si="1" ref="E199:J199">E186-E195</f>
        <v>17106682831</v>
      </c>
      <c r="F199" s="63">
        <f t="shared" si="1"/>
        <v>91921302969</v>
      </c>
      <c r="G199" s="63">
        <f t="shared" si="1"/>
        <v>701213493</v>
      </c>
      <c r="H199" s="63">
        <f t="shared" si="1"/>
        <v>2055800510</v>
      </c>
      <c r="I199" s="63">
        <f t="shared" si="1"/>
        <v>13014650136</v>
      </c>
      <c r="J199" s="63">
        <f t="shared" si="1"/>
        <v>124799649939</v>
      </c>
    </row>
    <row r="200" spans="1:10" ht="17.25">
      <c r="A200" s="26"/>
      <c r="B200" s="45"/>
      <c r="C200" s="49"/>
      <c r="D200" s="49"/>
      <c r="E200" s="49"/>
      <c r="F200" s="49"/>
      <c r="G200" s="52"/>
      <c r="H200" s="52"/>
      <c r="I200" s="53"/>
      <c r="J200" s="53"/>
    </row>
    <row r="201" spans="1:10" ht="17.25">
      <c r="A201" s="26">
        <v>9</v>
      </c>
      <c r="B201" s="45" t="s">
        <v>184</v>
      </c>
      <c r="C201" s="27"/>
      <c r="D201" s="27"/>
      <c r="E201" s="27"/>
      <c r="F201" s="27"/>
      <c r="G201" s="30" t="s">
        <v>1</v>
      </c>
      <c r="H201" s="30">
        <v>41275</v>
      </c>
      <c r="I201" s="20"/>
      <c r="J201" s="20"/>
    </row>
    <row r="202" spans="1:10" ht="17.25">
      <c r="A202" s="26"/>
      <c r="B202" s="27"/>
      <c r="C202" s="27"/>
      <c r="D202" s="27"/>
      <c r="E202" s="27"/>
      <c r="F202" s="27"/>
      <c r="G202" s="31" t="s">
        <v>666</v>
      </c>
      <c r="H202" s="31" t="s">
        <v>666</v>
      </c>
      <c r="I202" s="20"/>
      <c r="J202" s="20"/>
    </row>
    <row r="203" spans="1:10" ht="17.25">
      <c r="A203" s="26"/>
      <c r="B203" s="28" t="s">
        <v>293</v>
      </c>
      <c r="C203" s="28"/>
      <c r="D203" s="28"/>
      <c r="E203" s="28"/>
      <c r="F203" s="28"/>
      <c r="G203" s="50">
        <v>211108530</v>
      </c>
      <c r="H203" s="38">
        <v>108630451419</v>
      </c>
      <c r="I203" s="20"/>
      <c r="J203" s="20"/>
    </row>
    <row r="204" spans="1:10" ht="18" thickBot="1">
      <c r="A204" s="26"/>
      <c r="B204" s="27" t="s">
        <v>679</v>
      </c>
      <c r="C204" s="27"/>
      <c r="D204" s="27"/>
      <c r="E204" s="27"/>
      <c r="F204" s="27"/>
      <c r="G204" s="36">
        <f>SUM(G203)</f>
        <v>211108530</v>
      </c>
      <c r="H204" s="36">
        <f>SUM(H203:H203)</f>
        <v>108630451419</v>
      </c>
      <c r="I204" s="20"/>
      <c r="J204" s="20"/>
    </row>
    <row r="205" spans="1:10" ht="18" thickTop="1">
      <c r="A205" s="26"/>
      <c r="B205" s="27"/>
      <c r="C205" s="28"/>
      <c r="D205" s="28"/>
      <c r="E205" s="28"/>
      <c r="F205" s="28"/>
      <c r="G205" s="37"/>
      <c r="H205" s="37"/>
      <c r="I205" s="10"/>
      <c r="J205" s="10"/>
    </row>
    <row r="206" spans="1:10" ht="17.25">
      <c r="A206" s="26">
        <v>10</v>
      </c>
      <c r="B206" s="27" t="s">
        <v>185</v>
      </c>
      <c r="C206" s="27"/>
      <c r="D206" s="27"/>
      <c r="E206" s="27"/>
      <c r="F206" s="322" t="s">
        <v>1</v>
      </c>
      <c r="G206" s="322"/>
      <c r="H206" s="322">
        <v>41275</v>
      </c>
      <c r="I206" s="322"/>
      <c r="J206" s="20"/>
    </row>
    <row r="207" spans="1:10" ht="17.25">
      <c r="A207" s="26"/>
      <c r="B207" s="27"/>
      <c r="C207" s="27"/>
      <c r="D207" s="27"/>
      <c r="E207" s="27"/>
      <c r="F207" s="72" t="s">
        <v>186</v>
      </c>
      <c r="G207" s="73" t="s">
        <v>187</v>
      </c>
      <c r="H207" s="73" t="s">
        <v>186</v>
      </c>
      <c r="I207" s="72" t="s">
        <v>187</v>
      </c>
      <c r="J207" s="20"/>
    </row>
    <row r="208" spans="1:10" ht="17.25">
      <c r="A208" s="26"/>
      <c r="B208" s="28"/>
      <c r="C208" s="28"/>
      <c r="D208" s="28"/>
      <c r="E208" s="28"/>
      <c r="F208" s="28"/>
      <c r="G208" s="38"/>
      <c r="H208" s="38"/>
      <c r="I208" s="10"/>
      <c r="J208" s="10"/>
    </row>
    <row r="209" spans="1:10" ht="17.25">
      <c r="A209" s="26"/>
      <c r="B209" s="28" t="s">
        <v>188</v>
      </c>
      <c r="C209" s="28"/>
      <c r="D209" s="28"/>
      <c r="E209" s="28"/>
      <c r="F209" s="74">
        <v>92150</v>
      </c>
      <c r="G209" s="38">
        <v>921500000</v>
      </c>
      <c r="H209" s="75">
        <v>92150</v>
      </c>
      <c r="I209" s="38">
        <v>921500000</v>
      </c>
      <c r="J209" s="10"/>
    </row>
    <row r="210" spans="1:10" ht="17.25">
      <c r="A210" s="54"/>
      <c r="B210" s="28"/>
      <c r="C210" s="28"/>
      <c r="D210" s="28"/>
      <c r="E210" s="28"/>
      <c r="F210" s="28"/>
      <c r="G210" s="38"/>
      <c r="H210" s="38"/>
      <c r="I210" s="10"/>
      <c r="J210" s="10"/>
    </row>
    <row r="211" spans="1:10" ht="18" thickBot="1">
      <c r="A211" s="76"/>
      <c r="B211" s="27" t="s">
        <v>679</v>
      </c>
      <c r="C211" s="27"/>
      <c r="D211" s="27"/>
      <c r="E211" s="27"/>
      <c r="F211" s="36">
        <f>SUM(F209:F210)</f>
        <v>92150</v>
      </c>
      <c r="G211" s="36">
        <f>SUM(G209:G210)</f>
        <v>921500000</v>
      </c>
      <c r="H211" s="36">
        <f>SUM(H209:H210)</f>
        <v>92150</v>
      </c>
      <c r="I211" s="36">
        <f>SUM(I209:I210)</f>
        <v>921500000</v>
      </c>
      <c r="J211" s="20"/>
    </row>
    <row r="212" spans="1:10" ht="18" thickTop="1">
      <c r="A212" s="76"/>
      <c r="B212" s="27"/>
      <c r="C212" s="27"/>
      <c r="D212" s="27"/>
      <c r="E212" s="27"/>
      <c r="F212" s="37"/>
      <c r="G212" s="37"/>
      <c r="H212" s="37"/>
      <c r="I212" s="37"/>
      <c r="J212" s="20"/>
    </row>
    <row r="213" spans="1:10" ht="17.25">
      <c r="A213" s="76"/>
      <c r="B213" s="27"/>
      <c r="C213" s="27"/>
      <c r="D213" s="27"/>
      <c r="E213" s="27"/>
      <c r="F213" s="37"/>
      <c r="G213" s="37"/>
      <c r="H213" s="37"/>
      <c r="I213" s="37"/>
      <c r="J213" s="20"/>
    </row>
    <row r="214" spans="1:10" ht="17.25">
      <c r="A214" s="76"/>
      <c r="B214" s="27"/>
      <c r="C214" s="27"/>
      <c r="D214" s="27"/>
      <c r="E214" s="27"/>
      <c r="F214" s="37"/>
      <c r="G214" s="37"/>
      <c r="H214" s="37"/>
      <c r="I214" s="37"/>
      <c r="J214" s="20"/>
    </row>
    <row r="215" spans="1:10" ht="17.25">
      <c r="A215" s="76"/>
      <c r="B215" s="27"/>
      <c r="C215" s="27"/>
      <c r="D215" s="27"/>
      <c r="E215" s="27"/>
      <c r="F215" s="37"/>
      <c r="G215" s="30" t="s">
        <v>1</v>
      </c>
      <c r="H215" s="30">
        <v>41275</v>
      </c>
      <c r="I215" s="37"/>
      <c r="J215" s="20"/>
    </row>
    <row r="216" spans="1:10" ht="17.25">
      <c r="A216" s="76"/>
      <c r="B216" s="27"/>
      <c r="C216" s="27"/>
      <c r="D216" s="27"/>
      <c r="E216" s="27"/>
      <c r="F216" s="37"/>
      <c r="G216" s="31" t="s">
        <v>666</v>
      </c>
      <c r="H216" s="31" t="s">
        <v>666</v>
      </c>
      <c r="I216" s="37"/>
      <c r="J216" s="20"/>
    </row>
    <row r="217" spans="1:10" ht="17.25">
      <c r="A217" s="54">
        <v>11</v>
      </c>
      <c r="B217" s="27" t="s">
        <v>510</v>
      </c>
      <c r="C217" s="27"/>
      <c r="D217" s="27"/>
      <c r="E217" s="27"/>
      <c r="F217" s="37"/>
      <c r="G217" s="37"/>
      <c r="H217" s="37"/>
      <c r="I217" s="37"/>
      <c r="J217" s="20"/>
    </row>
    <row r="218" spans="1:10" ht="17.25">
      <c r="A218" s="54"/>
      <c r="B218" s="28" t="s">
        <v>502</v>
      </c>
      <c r="C218" s="28"/>
      <c r="D218" s="27"/>
      <c r="E218" s="27"/>
      <c r="F218" s="37"/>
      <c r="G218" s="38">
        <v>175510303</v>
      </c>
      <c r="H218" s="37">
        <v>0</v>
      </c>
      <c r="I218" s="37"/>
      <c r="J218" s="20"/>
    </row>
    <row r="219" spans="1:10" ht="17.25">
      <c r="A219" s="54"/>
      <c r="B219" s="28" t="s">
        <v>205</v>
      </c>
      <c r="C219" s="28"/>
      <c r="D219" s="27"/>
      <c r="E219" s="27"/>
      <c r="F219" s="37"/>
      <c r="G219" s="38">
        <v>1500000</v>
      </c>
      <c r="H219" s="37">
        <v>0</v>
      </c>
      <c r="I219" s="37"/>
      <c r="J219" s="20"/>
    </row>
    <row r="220" spans="1:10" ht="17.25">
      <c r="A220" s="54"/>
      <c r="B220" s="28" t="s">
        <v>504</v>
      </c>
      <c r="C220" s="28"/>
      <c r="D220" s="27"/>
      <c r="E220" s="27"/>
      <c r="F220" s="37"/>
      <c r="G220" s="38">
        <v>116000000</v>
      </c>
      <c r="H220" s="37">
        <v>0</v>
      </c>
      <c r="I220" s="37"/>
      <c r="J220" s="20"/>
    </row>
    <row r="221" spans="1:10" ht="17.25">
      <c r="A221" s="54"/>
      <c r="B221" s="28" t="s">
        <v>516</v>
      </c>
      <c r="C221" s="28"/>
      <c r="D221" s="27"/>
      <c r="E221" s="27"/>
      <c r="F221" s="37"/>
      <c r="G221" s="38">
        <v>7500000</v>
      </c>
      <c r="H221" s="37">
        <v>0</v>
      </c>
      <c r="I221" s="37"/>
      <c r="J221" s="20"/>
    </row>
    <row r="222" spans="1:10" ht="17.25">
      <c r="A222" s="54"/>
      <c r="B222" s="28" t="s">
        <v>515</v>
      </c>
      <c r="C222" s="28"/>
      <c r="D222" s="27"/>
      <c r="E222" s="27"/>
      <c r="F222" s="37"/>
      <c r="G222" s="38">
        <v>66099574</v>
      </c>
      <c r="H222" s="37">
        <v>0</v>
      </c>
      <c r="I222" s="37"/>
      <c r="J222" s="20"/>
    </row>
    <row r="223" spans="1:10" ht="17.25">
      <c r="A223" s="54"/>
      <c r="B223" s="28" t="s">
        <v>511</v>
      </c>
      <c r="C223" s="28"/>
      <c r="D223" s="27"/>
      <c r="E223" s="27"/>
      <c r="F223" s="37"/>
      <c r="G223" s="38">
        <v>268491742</v>
      </c>
      <c r="H223" s="37">
        <v>0</v>
      </c>
      <c r="I223" s="37"/>
      <c r="J223" s="20"/>
    </row>
    <row r="224" spans="1:10" ht="17.25">
      <c r="A224" s="54"/>
      <c r="B224" s="28" t="s">
        <v>534</v>
      </c>
      <c r="C224" s="28"/>
      <c r="D224" s="27"/>
      <c r="E224" s="27"/>
      <c r="F224" s="37"/>
      <c r="G224" s="38">
        <v>41900000</v>
      </c>
      <c r="H224" s="38">
        <v>104374602</v>
      </c>
      <c r="I224" s="37"/>
      <c r="J224" s="20"/>
    </row>
    <row r="225" spans="1:10" ht="17.25">
      <c r="A225" s="54"/>
      <c r="B225" s="28" t="s">
        <v>535</v>
      </c>
      <c r="C225" s="28"/>
      <c r="D225" s="27"/>
      <c r="E225" s="27"/>
      <c r="F225" s="37"/>
      <c r="G225" s="38">
        <v>19318250</v>
      </c>
      <c r="H225" s="38">
        <v>71800000</v>
      </c>
      <c r="I225" s="37"/>
      <c r="J225" s="20"/>
    </row>
    <row r="226" spans="1:10" ht="17.25">
      <c r="A226" s="54"/>
      <c r="B226" s="28" t="s">
        <v>541</v>
      </c>
      <c r="C226" s="28"/>
      <c r="D226" s="27"/>
      <c r="E226" s="27"/>
      <c r="F226" s="37"/>
      <c r="G226" s="38">
        <v>237232891</v>
      </c>
      <c r="H226" s="38">
        <v>38636500</v>
      </c>
      <c r="I226" s="37"/>
      <c r="J226" s="20"/>
    </row>
    <row r="227" spans="1:10" ht="17.25">
      <c r="A227" s="54"/>
      <c r="B227" s="28" t="s">
        <v>51</v>
      </c>
      <c r="C227" s="28"/>
      <c r="D227" s="27"/>
      <c r="E227" s="27"/>
      <c r="F227" s="37"/>
      <c r="G227" s="38">
        <v>45454546</v>
      </c>
      <c r="H227" s="38">
        <v>474465781</v>
      </c>
      <c r="I227" s="37"/>
      <c r="J227" s="20"/>
    </row>
    <row r="228" spans="1:10" ht="17.25">
      <c r="A228" s="54"/>
      <c r="B228" s="28" t="s">
        <v>503</v>
      </c>
      <c r="C228" s="28"/>
      <c r="D228" s="27"/>
      <c r="E228" s="27"/>
      <c r="F228" s="37"/>
      <c r="G228" s="38">
        <v>17285455</v>
      </c>
      <c r="H228" s="38">
        <v>20480000</v>
      </c>
      <c r="I228" s="37"/>
      <c r="J228" s="20"/>
    </row>
    <row r="229" spans="1:10" ht="17.25">
      <c r="A229" s="54"/>
      <c r="B229" s="28" t="s">
        <v>292</v>
      </c>
      <c r="C229" s="28"/>
      <c r="D229" s="27"/>
      <c r="E229" s="27"/>
      <c r="F229" s="37"/>
      <c r="G229" s="38">
        <v>0</v>
      </c>
      <c r="H229" s="38">
        <v>333333</v>
      </c>
      <c r="I229" s="37"/>
      <c r="J229" s="20"/>
    </row>
    <row r="230" spans="1:10" ht="18" thickBot="1">
      <c r="A230" s="54"/>
      <c r="B230" s="27" t="s">
        <v>679</v>
      </c>
      <c r="C230" s="27"/>
      <c r="D230" s="27"/>
      <c r="E230" s="27"/>
      <c r="F230" s="37"/>
      <c r="G230" s="36">
        <f>SUM(G218:G229)</f>
        <v>996292761</v>
      </c>
      <c r="H230" s="36">
        <f>SUM(H224:H229)</f>
        <v>710090216</v>
      </c>
      <c r="I230" s="10"/>
      <c r="J230" s="10"/>
    </row>
    <row r="231" spans="1:10" ht="18" thickTop="1">
      <c r="A231" s="54"/>
      <c r="B231" s="27"/>
      <c r="C231" s="27"/>
      <c r="D231" s="27"/>
      <c r="E231" s="27"/>
      <c r="F231" s="37"/>
      <c r="G231" s="37"/>
      <c r="H231" s="37"/>
      <c r="I231" s="10"/>
      <c r="J231" s="10"/>
    </row>
    <row r="232" spans="1:10" ht="17.25">
      <c r="A232" s="26"/>
      <c r="B232" s="44"/>
      <c r="C232" s="46"/>
      <c r="D232" s="46"/>
      <c r="E232" s="46"/>
      <c r="F232" s="46"/>
      <c r="G232" s="30" t="s">
        <v>1</v>
      </c>
      <c r="H232" s="30">
        <v>41275</v>
      </c>
      <c r="I232" s="20"/>
      <c r="J232" s="20"/>
    </row>
    <row r="233" spans="1:10" ht="17.25">
      <c r="A233" s="29">
        <v>12</v>
      </c>
      <c r="B233" s="27" t="s">
        <v>189</v>
      </c>
      <c r="C233" s="27"/>
      <c r="D233" s="27"/>
      <c r="E233" s="27"/>
      <c r="F233" s="27"/>
      <c r="G233" s="31" t="s">
        <v>666</v>
      </c>
      <c r="H233" s="31" t="s">
        <v>666</v>
      </c>
      <c r="I233" s="20"/>
      <c r="J233" s="20"/>
    </row>
    <row r="234" spans="1:10" ht="17.25">
      <c r="A234" s="26"/>
      <c r="B234" s="28"/>
      <c r="C234" s="28"/>
      <c r="D234" s="28"/>
      <c r="E234" s="28"/>
      <c r="F234" s="28"/>
      <c r="G234" s="77"/>
      <c r="H234" s="77"/>
      <c r="I234" s="20"/>
      <c r="J234" s="20"/>
    </row>
    <row r="235" spans="1:10" ht="17.25">
      <c r="A235" s="26"/>
      <c r="B235" s="28" t="s">
        <v>190</v>
      </c>
      <c r="C235" s="28"/>
      <c r="D235" s="28"/>
      <c r="E235" s="28"/>
      <c r="F235" s="28"/>
      <c r="G235" s="78">
        <v>6533319</v>
      </c>
      <c r="H235" s="78">
        <v>9333321</v>
      </c>
      <c r="I235" s="20"/>
      <c r="J235" s="20"/>
    </row>
    <row r="236" spans="1:10" ht="17.25">
      <c r="A236" s="26"/>
      <c r="B236" s="28" t="s">
        <v>191</v>
      </c>
      <c r="C236" s="28"/>
      <c r="D236" s="28"/>
      <c r="E236" s="28"/>
      <c r="F236" s="28"/>
      <c r="G236" s="78">
        <v>3675000</v>
      </c>
      <c r="H236" s="78">
        <v>7350000</v>
      </c>
      <c r="I236" s="20"/>
      <c r="J236" s="20"/>
    </row>
    <row r="237" spans="1:10" ht="17.25">
      <c r="A237" s="26"/>
      <c r="B237" s="28" t="s">
        <v>493</v>
      </c>
      <c r="C237" s="28"/>
      <c r="D237" s="28"/>
      <c r="E237" s="28"/>
      <c r="F237" s="28"/>
      <c r="G237" s="78">
        <v>2499994</v>
      </c>
      <c r="H237" s="78">
        <v>4999996</v>
      </c>
      <c r="I237" s="20"/>
      <c r="J237" s="20"/>
    </row>
    <row r="238" spans="1:10" ht="17.25">
      <c r="A238" s="26"/>
      <c r="B238" s="28" t="s">
        <v>531</v>
      </c>
      <c r="C238" s="28"/>
      <c r="D238" s="28"/>
      <c r="E238" s="28"/>
      <c r="F238" s="28"/>
      <c r="G238" s="38">
        <v>167936364</v>
      </c>
      <c r="H238" s="38">
        <v>223915152</v>
      </c>
      <c r="I238" s="10"/>
      <c r="J238" s="10"/>
    </row>
    <row r="239" spans="1:10" ht="17.25">
      <c r="A239" s="26"/>
      <c r="B239" s="28" t="s">
        <v>532</v>
      </c>
      <c r="C239" s="28"/>
      <c r="D239" s="28"/>
      <c r="E239" s="28"/>
      <c r="F239" s="28"/>
      <c r="G239" s="38">
        <v>415884693</v>
      </c>
      <c r="H239" s="38">
        <v>554512923</v>
      </c>
      <c r="I239" s="10"/>
      <c r="J239" s="10"/>
    </row>
    <row r="240" spans="1:10" ht="17.25">
      <c r="A240" s="26"/>
      <c r="B240" s="28" t="s">
        <v>533</v>
      </c>
      <c r="C240" s="28"/>
      <c r="D240" s="28"/>
      <c r="E240" s="28"/>
      <c r="F240" s="28"/>
      <c r="G240" s="38">
        <v>43235788</v>
      </c>
      <c r="H240" s="38">
        <v>57647716</v>
      </c>
      <c r="I240" s="10"/>
      <c r="J240" s="10"/>
    </row>
    <row r="241" spans="1:10" ht="17.25">
      <c r="A241" s="26"/>
      <c r="B241" s="28" t="s">
        <v>52</v>
      </c>
      <c r="C241" s="28"/>
      <c r="D241" s="28"/>
      <c r="E241" s="28"/>
      <c r="F241" s="28"/>
      <c r="G241" s="38">
        <v>61363636</v>
      </c>
      <c r="H241" s="38"/>
      <c r="I241" s="10"/>
      <c r="J241" s="10"/>
    </row>
    <row r="242" spans="1:10" ht="17.25">
      <c r="A242" s="26"/>
      <c r="B242" s="28" t="s">
        <v>542</v>
      </c>
      <c r="C242" s="28"/>
      <c r="D242" s="28"/>
      <c r="E242" s="28"/>
      <c r="F242" s="28"/>
      <c r="G242" s="38">
        <v>9008002</v>
      </c>
      <c r="H242" s="80">
        <v>18016000</v>
      </c>
      <c r="I242" s="10"/>
      <c r="J242" s="10"/>
    </row>
    <row r="243" spans="1:10" ht="17.25">
      <c r="A243" s="26"/>
      <c r="B243" s="28" t="s">
        <v>192</v>
      </c>
      <c r="C243" s="79"/>
      <c r="D243" s="79"/>
      <c r="E243" s="79"/>
      <c r="F243" s="28"/>
      <c r="G243" s="80">
        <v>31595428</v>
      </c>
      <c r="H243" s="80">
        <v>71276027</v>
      </c>
      <c r="I243" s="10"/>
      <c r="J243" s="10"/>
    </row>
    <row r="244" spans="1:10" ht="17.25">
      <c r="A244" s="26"/>
      <c r="B244" s="28" t="s">
        <v>488</v>
      </c>
      <c r="C244" s="79"/>
      <c r="D244" s="79"/>
      <c r="E244" s="79"/>
      <c r="F244" s="28"/>
      <c r="G244" s="80">
        <v>19864144</v>
      </c>
      <c r="H244" s="80">
        <v>30223006</v>
      </c>
      <c r="I244" s="10"/>
      <c r="J244" s="10"/>
    </row>
    <row r="245" spans="1:10" ht="17.25">
      <c r="A245" s="26"/>
      <c r="B245" s="28" t="s">
        <v>492</v>
      </c>
      <c r="C245" s="79"/>
      <c r="D245" s="79"/>
      <c r="E245" s="79"/>
      <c r="F245" s="28"/>
      <c r="G245" s="80">
        <v>47071469</v>
      </c>
      <c r="H245" s="80"/>
      <c r="I245" s="10"/>
      <c r="J245" s="10"/>
    </row>
    <row r="246" spans="1:10" ht="17.25">
      <c r="A246" s="26"/>
      <c r="B246" s="28" t="s">
        <v>517</v>
      </c>
      <c r="C246" s="79"/>
      <c r="D246" s="79"/>
      <c r="E246" s="79"/>
      <c r="F246" s="28"/>
      <c r="G246" s="80">
        <v>160147007</v>
      </c>
      <c r="H246" s="78"/>
      <c r="I246" s="10"/>
      <c r="J246" s="10"/>
    </row>
    <row r="247" spans="1:10" ht="18" thickBot="1">
      <c r="A247" s="26"/>
      <c r="B247" s="28" t="s">
        <v>292</v>
      </c>
      <c r="C247" s="79"/>
      <c r="D247" s="79"/>
      <c r="E247" s="79"/>
      <c r="F247" s="28"/>
      <c r="G247" s="80">
        <v>25108219</v>
      </c>
      <c r="H247" s="307">
        <v>69528329</v>
      </c>
      <c r="I247" s="20"/>
      <c r="J247" s="20"/>
    </row>
    <row r="248" spans="1:10" ht="18.75" thickBot="1" thickTop="1">
      <c r="A248" s="26"/>
      <c r="B248" s="27"/>
      <c r="C248" s="28"/>
      <c r="D248" s="28"/>
      <c r="E248" s="28"/>
      <c r="F248" s="28"/>
      <c r="G248" s="36">
        <f>SUM(G235:G247)</f>
        <v>993923063</v>
      </c>
      <c r="H248" s="36">
        <f>SUM(H235:H247)</f>
        <v>1046802470</v>
      </c>
      <c r="I248" s="10"/>
      <c r="J248" s="10"/>
    </row>
    <row r="249" spans="1:10" ht="18" thickTop="1">
      <c r="A249" s="26"/>
      <c r="B249" s="27"/>
      <c r="C249" s="45"/>
      <c r="D249" s="45"/>
      <c r="E249" s="45"/>
      <c r="F249" s="45"/>
      <c r="G249" s="52"/>
      <c r="H249" s="52"/>
      <c r="I249" s="20"/>
      <c r="J249" s="20"/>
    </row>
    <row r="250" spans="1:10" ht="17.25">
      <c r="A250" s="26"/>
      <c r="B250" s="27"/>
      <c r="C250" s="45"/>
      <c r="D250" s="45"/>
      <c r="E250" s="45"/>
      <c r="F250" s="45"/>
      <c r="G250" s="30" t="s">
        <v>1</v>
      </c>
      <c r="H250" s="30">
        <v>41275</v>
      </c>
      <c r="I250" s="20"/>
      <c r="J250" s="20"/>
    </row>
    <row r="251" spans="1:10" ht="17.25">
      <c r="A251" s="26"/>
      <c r="B251" s="27"/>
      <c r="C251" s="45"/>
      <c r="D251" s="45"/>
      <c r="E251" s="45"/>
      <c r="F251" s="45"/>
      <c r="G251" s="48" t="s">
        <v>666</v>
      </c>
      <c r="H251" s="48" t="s">
        <v>666</v>
      </c>
      <c r="I251" s="20"/>
      <c r="J251" s="20"/>
    </row>
    <row r="252" spans="1:10" ht="17.25">
      <c r="A252" s="26">
        <v>13</v>
      </c>
      <c r="B252" s="27" t="s">
        <v>193</v>
      </c>
      <c r="C252" s="45"/>
      <c r="D252" s="45"/>
      <c r="E252" s="45"/>
      <c r="F252" s="45"/>
      <c r="G252" s="50">
        <v>344438263</v>
      </c>
      <c r="H252" s="50">
        <v>344438263</v>
      </c>
      <c r="I252" s="20"/>
      <c r="J252" s="20"/>
    </row>
    <row r="253" spans="1:10" ht="17.25">
      <c r="A253" s="26"/>
      <c r="B253" s="27"/>
      <c r="C253" s="45"/>
      <c r="D253" s="45"/>
      <c r="E253" s="45"/>
      <c r="F253" s="45"/>
      <c r="G253" s="52"/>
      <c r="H253" s="50"/>
      <c r="I253" s="20"/>
      <c r="J253" s="20"/>
    </row>
    <row r="254" spans="1:10" ht="18" thickBot="1">
      <c r="A254" s="26"/>
      <c r="B254" s="27"/>
      <c r="C254" s="45"/>
      <c r="D254" s="45"/>
      <c r="E254" s="45"/>
      <c r="F254" s="45"/>
      <c r="G254" s="51">
        <f>SUM(G252:G253)</f>
        <v>344438263</v>
      </c>
      <c r="H254" s="51">
        <f>SUM(H252:H253)</f>
        <v>344438263</v>
      </c>
      <c r="I254" s="20"/>
      <c r="J254" s="20"/>
    </row>
    <row r="255" spans="1:10" ht="18" thickTop="1">
      <c r="A255" s="26"/>
      <c r="B255" s="44"/>
      <c r="C255" s="46"/>
      <c r="D255" s="46"/>
      <c r="E255" s="46"/>
      <c r="F255" s="46"/>
      <c r="G255" s="47"/>
      <c r="H255" s="47"/>
      <c r="I255" s="10"/>
      <c r="J255" s="10"/>
    </row>
    <row r="256" spans="1:10" ht="17.25">
      <c r="A256" s="29">
        <v>14</v>
      </c>
      <c r="B256" s="27" t="s">
        <v>194</v>
      </c>
      <c r="C256" s="28"/>
      <c r="D256" s="28"/>
      <c r="E256" s="28"/>
      <c r="F256" s="28"/>
      <c r="G256" s="37"/>
      <c r="H256" s="37"/>
      <c r="I256" s="10"/>
      <c r="J256" s="10"/>
    </row>
    <row r="257" spans="1:10" ht="17.25">
      <c r="A257" s="68"/>
      <c r="B257" s="81" t="s">
        <v>161</v>
      </c>
      <c r="C257" s="82"/>
      <c r="D257" s="27"/>
      <c r="E257" s="83" t="s">
        <v>543</v>
      </c>
      <c r="F257" s="81" t="s">
        <v>195</v>
      </c>
      <c r="G257" s="84" t="s">
        <v>196</v>
      </c>
      <c r="H257" s="258" t="s">
        <v>1</v>
      </c>
      <c r="I257" s="20"/>
      <c r="J257" s="20"/>
    </row>
    <row r="258" spans="1:10" ht="17.25">
      <c r="A258" s="68"/>
      <c r="B258" s="27"/>
      <c r="C258" s="28"/>
      <c r="D258" s="28"/>
      <c r="E258" s="28"/>
      <c r="F258" s="28"/>
      <c r="G258" s="37"/>
      <c r="H258" s="37"/>
      <c r="I258" s="10"/>
      <c r="J258" s="10"/>
    </row>
    <row r="259" spans="1:10" ht="17.25">
      <c r="A259" s="68"/>
      <c r="B259" s="28" t="s">
        <v>197</v>
      </c>
      <c r="C259" s="28"/>
      <c r="D259" s="28"/>
      <c r="E259" s="38">
        <v>2059543840</v>
      </c>
      <c r="F259" s="64">
        <v>2745454</v>
      </c>
      <c r="G259" s="38">
        <v>2062289294</v>
      </c>
      <c r="H259" s="38">
        <f>E259+F259-G259</f>
        <v>0</v>
      </c>
      <c r="I259" s="10" t="s">
        <v>198</v>
      </c>
      <c r="J259" s="10"/>
    </row>
    <row r="260" spans="1:10" ht="17.25">
      <c r="A260" s="26"/>
      <c r="B260" s="28" t="s">
        <v>199</v>
      </c>
      <c r="C260" s="28"/>
      <c r="D260" s="28" t="s">
        <v>200</v>
      </c>
      <c r="E260" s="38">
        <v>0</v>
      </c>
      <c r="F260" s="64"/>
      <c r="G260" s="64"/>
      <c r="H260" s="38">
        <f aca="true" t="shared" si="2" ref="H260:H266">E260+F260-G260</f>
        <v>0</v>
      </c>
      <c r="I260" s="10"/>
      <c r="J260" s="10"/>
    </row>
    <row r="261" spans="1:10" ht="17.25">
      <c r="A261" s="68"/>
      <c r="B261" s="28" t="s">
        <v>201</v>
      </c>
      <c r="C261" s="28"/>
      <c r="D261" s="28"/>
      <c r="E261" s="38">
        <v>0</v>
      </c>
      <c r="F261" s="64">
        <v>14607620</v>
      </c>
      <c r="G261" s="64">
        <v>14607620</v>
      </c>
      <c r="H261" s="38">
        <f t="shared" si="2"/>
        <v>0</v>
      </c>
      <c r="I261" s="10"/>
      <c r="J261" s="10"/>
    </row>
    <row r="262" spans="1:10" ht="17.25">
      <c r="A262" s="29"/>
      <c r="B262" s="28" t="s">
        <v>202</v>
      </c>
      <c r="C262" s="28"/>
      <c r="D262" s="28"/>
      <c r="E262" s="38">
        <v>13585561735</v>
      </c>
      <c r="F262" s="64">
        <v>1375565965</v>
      </c>
      <c r="G262" s="64">
        <v>6500000000</v>
      </c>
      <c r="H262" s="38">
        <f t="shared" si="2"/>
        <v>8461127700</v>
      </c>
      <c r="I262" s="10"/>
      <c r="J262" s="10"/>
    </row>
    <row r="263" spans="1:10" ht="17.25">
      <c r="A263" s="29"/>
      <c r="B263" s="28" t="s">
        <v>203</v>
      </c>
      <c r="C263" s="28"/>
      <c r="D263" s="27"/>
      <c r="E263" s="38">
        <v>-56235266</v>
      </c>
      <c r="F263" s="64">
        <v>193115535</v>
      </c>
      <c r="G263" s="64">
        <v>193115535</v>
      </c>
      <c r="H263" s="38">
        <f t="shared" si="2"/>
        <v>-56235266</v>
      </c>
      <c r="I263" s="10"/>
      <c r="J263" s="10"/>
    </row>
    <row r="264" spans="1:10" ht="17.25">
      <c r="A264" s="29"/>
      <c r="B264" s="28" t="s">
        <v>204</v>
      </c>
      <c r="C264" s="28"/>
      <c r="D264" s="28"/>
      <c r="E264" s="38">
        <v>0</v>
      </c>
      <c r="F264" s="64">
        <v>0</v>
      </c>
      <c r="G264" s="64">
        <v>0</v>
      </c>
      <c r="H264" s="38">
        <f t="shared" si="2"/>
        <v>0</v>
      </c>
      <c r="I264" s="10"/>
      <c r="J264" s="10"/>
    </row>
    <row r="265" spans="1:10" ht="17.25">
      <c r="A265" s="29"/>
      <c r="B265" s="28" t="s">
        <v>205</v>
      </c>
      <c r="C265" s="28"/>
      <c r="D265" s="28"/>
      <c r="E265" s="38">
        <v>0</v>
      </c>
      <c r="F265" s="64">
        <v>0</v>
      </c>
      <c r="G265" s="64">
        <v>0</v>
      </c>
      <c r="H265" s="38">
        <f t="shared" si="2"/>
        <v>0</v>
      </c>
      <c r="I265" s="10"/>
      <c r="J265" s="10"/>
    </row>
    <row r="266" spans="1:10" ht="17.25">
      <c r="A266" s="26"/>
      <c r="B266" s="28" t="s">
        <v>206</v>
      </c>
      <c r="C266" s="28"/>
      <c r="D266" s="28"/>
      <c r="E266" s="38">
        <v>5916000</v>
      </c>
      <c r="F266" s="64">
        <v>28788000</v>
      </c>
      <c r="G266" s="38">
        <v>31204000</v>
      </c>
      <c r="H266" s="38">
        <f t="shared" si="2"/>
        <v>3500000</v>
      </c>
      <c r="I266" s="10"/>
      <c r="J266" s="10"/>
    </row>
    <row r="267" spans="1:10" ht="17.25">
      <c r="A267" s="26"/>
      <c r="B267" s="27" t="s">
        <v>207</v>
      </c>
      <c r="C267" s="27"/>
      <c r="D267" s="27"/>
      <c r="E267" s="35"/>
      <c r="F267" s="35"/>
      <c r="G267" s="35"/>
      <c r="H267" s="35"/>
      <c r="I267" s="10"/>
      <c r="J267" s="10"/>
    </row>
    <row r="268" spans="1:10" ht="17.25">
      <c r="A268" s="41"/>
      <c r="B268" s="27" t="s">
        <v>208</v>
      </c>
      <c r="C268" s="28"/>
      <c r="D268" s="28"/>
      <c r="E268" s="35">
        <f>E259+E260+E261+E262+E263+E264+E265+E266</f>
        <v>15594786309</v>
      </c>
      <c r="F268" s="35">
        <f>SUM(F259:F267)</f>
        <v>1614822574</v>
      </c>
      <c r="G268" s="35">
        <f>SUM(G259:G267)</f>
        <v>8801216449</v>
      </c>
      <c r="H268" s="35">
        <f>SUM(H259:H267)</f>
        <v>8408392434</v>
      </c>
      <c r="I268" s="10"/>
      <c r="J268" s="10"/>
    </row>
    <row r="269" spans="1:10" ht="17.25">
      <c r="A269" s="41"/>
      <c r="B269" s="27"/>
      <c r="C269" s="28"/>
      <c r="D269" s="28"/>
      <c r="E269" s="35"/>
      <c r="F269" s="35"/>
      <c r="G269" s="35"/>
      <c r="H269" s="35"/>
      <c r="I269" s="10"/>
      <c r="J269" s="10"/>
    </row>
    <row r="270" spans="1:10" ht="17.25">
      <c r="A270" s="26"/>
      <c r="B270" s="27"/>
      <c r="C270" s="28"/>
      <c r="D270" s="28"/>
      <c r="E270" s="35"/>
      <c r="F270" s="35"/>
      <c r="G270" s="30" t="s">
        <v>1</v>
      </c>
      <c r="H270" s="30">
        <v>41275</v>
      </c>
      <c r="I270" s="10"/>
      <c r="J270" s="10"/>
    </row>
    <row r="271" spans="1:10" ht="17.25">
      <c r="A271" s="26">
        <v>15</v>
      </c>
      <c r="B271" s="27"/>
      <c r="C271" s="28"/>
      <c r="D271" s="28"/>
      <c r="E271" s="64"/>
      <c r="F271" s="64"/>
      <c r="G271" s="31" t="s">
        <v>666</v>
      </c>
      <c r="H271" s="31" t="s">
        <v>666</v>
      </c>
      <c r="I271" s="10"/>
      <c r="J271" s="10"/>
    </row>
    <row r="272" spans="1:10" ht="17.25">
      <c r="A272" s="66"/>
      <c r="B272" s="27" t="s">
        <v>209</v>
      </c>
      <c r="C272" s="28"/>
      <c r="D272" s="27"/>
      <c r="E272" s="33"/>
      <c r="F272" s="33"/>
      <c r="G272" s="37"/>
      <c r="H272" s="37"/>
      <c r="I272" s="10"/>
      <c r="J272" s="10"/>
    </row>
    <row r="273" spans="1:10" ht="17.25">
      <c r="A273" s="54"/>
      <c r="B273" s="27" t="s">
        <v>210</v>
      </c>
      <c r="C273" s="27"/>
      <c r="D273" s="64"/>
      <c r="E273" s="64"/>
      <c r="F273" s="64"/>
      <c r="G273" s="65">
        <v>56235266</v>
      </c>
      <c r="H273" s="65">
        <v>56235266</v>
      </c>
      <c r="I273" s="10"/>
      <c r="J273" s="10"/>
    </row>
    <row r="274" spans="1:10" ht="17.25">
      <c r="A274" s="69"/>
      <c r="B274" s="64"/>
      <c r="C274" s="64"/>
      <c r="D274" s="64"/>
      <c r="E274" s="64"/>
      <c r="F274" s="64"/>
      <c r="G274" s="65"/>
      <c r="H274" s="65"/>
      <c r="I274" s="10"/>
      <c r="J274" s="10"/>
    </row>
    <row r="275" spans="1:10" ht="18" thickBot="1">
      <c r="A275" s="85"/>
      <c r="B275" s="27" t="s">
        <v>679</v>
      </c>
      <c r="C275" s="45"/>
      <c r="D275" s="45"/>
      <c r="E275" s="45"/>
      <c r="F275" s="45"/>
      <c r="G275" s="36">
        <f>SUM(G273:G274)</f>
        <v>56235266</v>
      </c>
      <c r="H275" s="36">
        <f>SUM(H273:H274)</f>
        <v>56235266</v>
      </c>
      <c r="I275" s="10"/>
      <c r="J275" s="10"/>
    </row>
    <row r="276" spans="1:10" ht="18" thickTop="1">
      <c r="A276" s="26"/>
      <c r="B276" s="26"/>
      <c r="C276" s="27"/>
      <c r="D276" s="86"/>
      <c r="E276" s="87"/>
      <c r="F276" s="87"/>
      <c r="G276" s="87"/>
      <c r="H276" s="52"/>
      <c r="I276" s="52"/>
      <c r="J276" s="10"/>
    </row>
    <row r="277" spans="1:10" ht="17.25">
      <c r="A277" s="26"/>
      <c r="B277" s="26"/>
      <c r="C277" s="27"/>
      <c r="D277" s="86"/>
      <c r="E277" s="87"/>
      <c r="F277" s="87"/>
      <c r="G277" s="87"/>
      <c r="H277" s="52"/>
      <c r="I277" s="52"/>
      <c r="J277" s="10"/>
    </row>
    <row r="278" spans="1:10" ht="17.25">
      <c r="A278" s="26"/>
      <c r="B278" s="26"/>
      <c r="C278" s="27"/>
      <c r="D278" s="86"/>
      <c r="E278" s="87"/>
      <c r="F278" s="87"/>
      <c r="G278" s="87"/>
      <c r="H278" s="52"/>
      <c r="I278" s="52"/>
      <c r="J278" s="10"/>
    </row>
    <row r="279" spans="1:10" ht="17.25">
      <c r="A279" s="26"/>
      <c r="B279" s="26"/>
      <c r="C279" s="27"/>
      <c r="D279" s="86"/>
      <c r="E279" s="87"/>
      <c r="F279" s="87"/>
      <c r="G279" s="87"/>
      <c r="H279" s="52"/>
      <c r="I279" s="52"/>
      <c r="J279" s="10"/>
    </row>
    <row r="280" spans="1:10" ht="17.25">
      <c r="A280" s="26">
        <v>16</v>
      </c>
      <c r="B280" s="27" t="s">
        <v>212</v>
      </c>
      <c r="C280" s="27"/>
      <c r="D280" s="27"/>
      <c r="E280" s="27"/>
      <c r="F280" s="27"/>
      <c r="G280" s="30" t="s">
        <v>1</v>
      </c>
      <c r="H280" s="30">
        <v>41275</v>
      </c>
      <c r="I280" s="20"/>
      <c r="J280" s="20"/>
    </row>
    <row r="281" spans="1:10" ht="17.25">
      <c r="A281" s="26"/>
      <c r="B281" s="27"/>
      <c r="C281" s="27"/>
      <c r="D281" s="27"/>
      <c r="E281" s="27"/>
      <c r="F281" s="27"/>
      <c r="G281" s="31" t="s">
        <v>666</v>
      </c>
      <c r="H281" s="31" t="s">
        <v>666</v>
      </c>
      <c r="I281" s="20"/>
      <c r="J281" s="20"/>
    </row>
    <row r="282" spans="1:10" ht="17.25">
      <c r="A282" s="26"/>
      <c r="B282" s="28" t="s">
        <v>213</v>
      </c>
      <c r="C282" s="28"/>
      <c r="D282" s="28"/>
      <c r="E282" s="28"/>
      <c r="F282" s="28"/>
      <c r="G282" s="89">
        <v>42375000</v>
      </c>
      <c r="H282" s="89">
        <v>12486667</v>
      </c>
      <c r="I282" s="20"/>
      <c r="J282" s="20"/>
    </row>
    <row r="283" spans="1:10" ht="17.25">
      <c r="A283" s="26"/>
      <c r="B283" s="28" t="s">
        <v>536</v>
      </c>
      <c r="C283" s="28"/>
      <c r="D283" s="28"/>
      <c r="E283" s="28"/>
      <c r="F283" s="28"/>
      <c r="G283" s="89">
        <v>12983088</v>
      </c>
      <c r="H283" s="89">
        <v>4231500</v>
      </c>
      <c r="I283" s="20"/>
      <c r="J283" s="20"/>
    </row>
    <row r="284" spans="1:10" ht="17.25">
      <c r="A284" s="26"/>
      <c r="B284" s="28" t="s">
        <v>26</v>
      </c>
      <c r="C284" s="28"/>
      <c r="D284" s="28"/>
      <c r="E284" s="28"/>
      <c r="F284" s="28"/>
      <c r="G284" s="89">
        <v>30850000</v>
      </c>
      <c r="H284" s="89"/>
      <c r="I284" s="20"/>
      <c r="J284" s="20"/>
    </row>
    <row r="285" spans="1:10" ht="17.25">
      <c r="A285" s="26"/>
      <c r="B285" s="28" t="s">
        <v>42</v>
      </c>
      <c r="C285" s="28"/>
      <c r="D285" s="28"/>
      <c r="E285" s="28"/>
      <c r="F285" s="28"/>
      <c r="G285" s="89">
        <v>7270953</v>
      </c>
      <c r="H285" s="89"/>
      <c r="I285" s="20"/>
      <c r="J285" s="20"/>
    </row>
    <row r="286" spans="1:10" ht="17.25">
      <c r="A286" s="26"/>
      <c r="B286" s="28" t="s">
        <v>28</v>
      </c>
      <c r="C286" s="28"/>
      <c r="D286" s="28"/>
      <c r="E286" s="28"/>
      <c r="F286" s="28"/>
      <c r="G286" s="89"/>
      <c r="H286" s="89"/>
      <c r="I286" s="20"/>
      <c r="J286" s="20"/>
    </row>
    <row r="287" spans="1:10" ht="17.25">
      <c r="A287" s="26"/>
      <c r="B287" s="28" t="s">
        <v>29</v>
      </c>
      <c r="C287" s="28"/>
      <c r="D287" s="28"/>
      <c r="E287" s="28"/>
      <c r="F287" s="28"/>
      <c r="G287" s="89">
        <v>17400000</v>
      </c>
      <c r="H287" s="89"/>
      <c r="I287" s="20"/>
      <c r="J287" s="20"/>
    </row>
    <row r="288" spans="1:10" ht="17.25">
      <c r="A288" s="26"/>
      <c r="B288" s="28" t="s">
        <v>30</v>
      </c>
      <c r="C288" s="28"/>
      <c r="D288" s="28"/>
      <c r="E288" s="28"/>
      <c r="F288" s="28"/>
      <c r="G288" s="89">
        <v>4155500995</v>
      </c>
      <c r="H288" s="89"/>
      <c r="I288" s="20"/>
      <c r="J288" s="20"/>
    </row>
    <row r="289" spans="1:10" ht="17.25">
      <c r="A289" s="26"/>
      <c r="B289" s="28" t="s">
        <v>27</v>
      </c>
      <c r="C289" s="28"/>
      <c r="D289" s="28"/>
      <c r="E289" s="28"/>
      <c r="F289" s="28"/>
      <c r="G289" s="89">
        <v>25673300</v>
      </c>
      <c r="H289" s="89">
        <v>25673300</v>
      </c>
      <c r="I289" s="20"/>
      <c r="J289" s="20"/>
    </row>
    <row r="290" spans="1:10" ht="18" thickBot="1">
      <c r="A290" s="26"/>
      <c r="B290" s="27" t="s">
        <v>679</v>
      </c>
      <c r="C290" s="27"/>
      <c r="D290" s="27"/>
      <c r="E290" s="27"/>
      <c r="F290" s="27"/>
      <c r="G290" s="36">
        <f>SUM(G282:G289)</f>
        <v>4292053336</v>
      </c>
      <c r="H290" s="36">
        <f>SUM(H282:H289)</f>
        <v>42391467</v>
      </c>
      <c r="I290" s="20"/>
      <c r="J290" s="20"/>
    </row>
    <row r="291" spans="1:10" ht="18" thickTop="1">
      <c r="A291" s="26"/>
      <c r="B291" s="28"/>
      <c r="C291" s="28"/>
      <c r="D291" s="28"/>
      <c r="E291" s="28"/>
      <c r="F291" s="28"/>
      <c r="G291" s="38"/>
      <c r="H291" s="38"/>
      <c r="I291" s="10"/>
      <c r="J291" s="10"/>
    </row>
    <row r="292" spans="1:10" ht="17.25">
      <c r="A292" s="26"/>
      <c r="B292" s="28"/>
      <c r="C292" s="28"/>
      <c r="D292" s="28"/>
      <c r="E292" s="28"/>
      <c r="F292" s="28"/>
      <c r="G292" s="38"/>
      <c r="H292" s="38"/>
      <c r="I292" s="10"/>
      <c r="J292" s="10"/>
    </row>
    <row r="293" spans="1:10" ht="17.25">
      <c r="A293" s="29">
        <v>17</v>
      </c>
      <c r="B293" s="1" t="s">
        <v>214</v>
      </c>
      <c r="C293" s="28"/>
      <c r="D293" s="28"/>
      <c r="E293" s="28"/>
      <c r="F293" s="28"/>
      <c r="G293" s="37"/>
      <c r="H293" s="37"/>
      <c r="I293" s="10"/>
      <c r="J293" s="10"/>
    </row>
    <row r="294" spans="1:10" ht="17.25">
      <c r="A294" s="26"/>
      <c r="B294" s="91" t="s">
        <v>215</v>
      </c>
      <c r="C294" s="28"/>
      <c r="D294" s="28"/>
      <c r="E294" s="28"/>
      <c r="F294" s="28"/>
      <c r="G294" s="37"/>
      <c r="H294" s="37"/>
      <c r="I294" s="10"/>
      <c r="J294" s="10"/>
    </row>
    <row r="295" spans="1:10" ht="17.25">
      <c r="A295" s="26"/>
      <c r="B295" s="27"/>
      <c r="C295" s="27"/>
      <c r="D295" s="27"/>
      <c r="E295" s="57" t="s">
        <v>216</v>
      </c>
      <c r="F295" s="57" t="s">
        <v>217</v>
      </c>
      <c r="G295" s="57" t="s">
        <v>218</v>
      </c>
      <c r="H295" s="57" t="s">
        <v>219</v>
      </c>
      <c r="I295" s="57" t="s">
        <v>679</v>
      </c>
      <c r="J295" s="20"/>
    </row>
    <row r="296" spans="1:10" ht="17.25">
      <c r="A296" s="26"/>
      <c r="B296" s="27"/>
      <c r="C296" s="27"/>
      <c r="D296" s="27"/>
      <c r="E296" s="58" t="s">
        <v>220</v>
      </c>
      <c r="F296" s="58" t="s">
        <v>221</v>
      </c>
      <c r="G296" s="58" t="s">
        <v>222</v>
      </c>
      <c r="H296" s="58" t="s">
        <v>223</v>
      </c>
      <c r="I296" s="58"/>
      <c r="J296" s="20"/>
    </row>
    <row r="297" spans="1:10" ht="17.25">
      <c r="A297" s="90"/>
      <c r="B297" s="92" t="s">
        <v>545</v>
      </c>
      <c r="C297" s="28"/>
      <c r="D297" s="28"/>
      <c r="E297" s="92">
        <v>31970000000</v>
      </c>
      <c r="F297" s="92">
        <v>89835120766</v>
      </c>
      <c r="G297" s="92">
        <v>77382028559</v>
      </c>
      <c r="H297" s="92">
        <v>8000000000</v>
      </c>
      <c r="I297" s="93">
        <f>E297++F297+G297+H297</f>
        <v>207187149325</v>
      </c>
      <c r="J297" s="10"/>
    </row>
    <row r="298" spans="1:10" ht="17.25">
      <c r="A298" s="90"/>
      <c r="B298" s="61" t="s">
        <v>224</v>
      </c>
      <c r="C298" s="28"/>
      <c r="D298" s="28"/>
      <c r="E298" s="94">
        <v>0</v>
      </c>
      <c r="F298" s="92"/>
      <c r="G298" s="94">
        <v>0</v>
      </c>
      <c r="H298" s="94">
        <v>0</v>
      </c>
      <c r="I298" s="93">
        <f aca="true" t="shared" si="3" ref="I298:I303">E298++F298+G298+H298</f>
        <v>0</v>
      </c>
      <c r="J298" s="10"/>
    </row>
    <row r="299" spans="1:10" ht="17.25">
      <c r="A299" s="90"/>
      <c r="B299" s="61" t="s">
        <v>225</v>
      </c>
      <c r="C299" s="28"/>
      <c r="D299" s="28"/>
      <c r="E299" s="92">
        <v>0</v>
      </c>
      <c r="F299" s="92">
        <v>4126697895</v>
      </c>
      <c r="G299" s="94">
        <v>0</v>
      </c>
      <c r="H299" s="92">
        <v>0</v>
      </c>
      <c r="I299" s="93">
        <f t="shared" si="3"/>
        <v>4126697895</v>
      </c>
      <c r="J299" s="10"/>
    </row>
    <row r="300" spans="1:10" ht="17.25">
      <c r="A300" s="90"/>
      <c r="B300" s="61" t="s">
        <v>177</v>
      </c>
      <c r="C300" s="28"/>
      <c r="D300" s="28"/>
      <c r="E300" s="94">
        <v>0</v>
      </c>
      <c r="F300" s="92"/>
      <c r="G300" s="94">
        <v>0</v>
      </c>
      <c r="H300" s="92">
        <v>0</v>
      </c>
      <c r="I300" s="93">
        <f t="shared" si="3"/>
        <v>0</v>
      </c>
      <c r="J300" s="10"/>
    </row>
    <row r="301" spans="1:10" ht="17.25">
      <c r="A301" s="90"/>
      <c r="B301" s="61" t="s">
        <v>226</v>
      </c>
      <c r="C301" s="28"/>
      <c r="D301" s="28"/>
      <c r="E301" s="94">
        <v>0</v>
      </c>
      <c r="F301" s="94"/>
      <c r="G301" s="94">
        <v>0</v>
      </c>
      <c r="H301" s="92">
        <v>0</v>
      </c>
      <c r="I301" s="93">
        <f t="shared" si="3"/>
        <v>0</v>
      </c>
      <c r="J301" s="10"/>
    </row>
    <row r="302" spans="1:10" ht="17.25">
      <c r="A302" s="90"/>
      <c r="B302" s="61" t="s">
        <v>227</v>
      </c>
      <c r="C302" s="28"/>
      <c r="D302" s="28"/>
      <c r="E302" s="92">
        <v>0</v>
      </c>
      <c r="F302" s="92"/>
      <c r="G302" s="92">
        <v>0</v>
      </c>
      <c r="H302" s="92">
        <v>0</v>
      </c>
      <c r="I302" s="93">
        <f t="shared" si="3"/>
        <v>0</v>
      </c>
      <c r="J302" s="10"/>
    </row>
    <row r="303" spans="1:10" ht="17.25">
      <c r="A303" s="26"/>
      <c r="B303" s="61" t="s">
        <v>180</v>
      </c>
      <c r="C303" s="28"/>
      <c r="D303" s="28"/>
      <c r="E303" s="92">
        <v>0</v>
      </c>
      <c r="F303" s="92">
        <v>1194375000</v>
      </c>
      <c r="G303" s="92">
        <v>0</v>
      </c>
      <c r="H303" s="92">
        <v>0</v>
      </c>
      <c r="I303" s="93">
        <f t="shared" si="3"/>
        <v>1194375000</v>
      </c>
      <c r="J303" s="10"/>
    </row>
    <row r="304" spans="1:10" ht="17.25">
      <c r="A304" s="68"/>
      <c r="B304" s="92" t="s">
        <v>4</v>
      </c>
      <c r="C304" s="28"/>
      <c r="D304" s="28"/>
      <c r="E304" s="92">
        <f>E297+E298+E299+E300+-E301-E302-E303</f>
        <v>31970000000</v>
      </c>
      <c r="F304" s="92">
        <f>F297+F298+F299+F300+-F301-F302-F303</f>
        <v>92767443661</v>
      </c>
      <c r="G304" s="92">
        <f>G297+G298+G299+G300+-G301-G302-G303</f>
        <v>77382028559</v>
      </c>
      <c r="H304" s="92">
        <f>H297+H298+H299+H300+-H301-H302-H303</f>
        <v>8000000000</v>
      </c>
      <c r="I304" s="93">
        <f>E304+F304+G304+H304</f>
        <v>210119472220</v>
      </c>
      <c r="J304" s="10"/>
    </row>
    <row r="305" spans="1:10" ht="17.25">
      <c r="A305" s="29"/>
      <c r="B305" s="44"/>
      <c r="C305" s="46"/>
      <c r="D305" s="46"/>
      <c r="E305" s="46"/>
      <c r="F305" s="46"/>
      <c r="G305" s="47"/>
      <c r="H305" s="47"/>
      <c r="I305" s="10"/>
      <c r="J305" s="10"/>
    </row>
    <row r="306" spans="1:10" ht="17.25">
      <c r="A306" s="26">
        <v>18</v>
      </c>
      <c r="B306" s="43" t="s">
        <v>228</v>
      </c>
      <c r="C306" s="27"/>
      <c r="D306" s="27"/>
      <c r="E306" s="27"/>
      <c r="F306" s="27"/>
      <c r="G306" s="30" t="s">
        <v>1</v>
      </c>
      <c r="H306" s="30">
        <v>41275</v>
      </c>
      <c r="I306" s="20"/>
      <c r="J306" s="20"/>
    </row>
    <row r="307" spans="1:10" ht="17.25">
      <c r="A307" s="26"/>
      <c r="B307" s="27"/>
      <c r="C307" s="27"/>
      <c r="D307" s="27"/>
      <c r="E307" s="27"/>
      <c r="F307" s="27"/>
      <c r="G307" s="31" t="s">
        <v>666</v>
      </c>
      <c r="H307" s="31" t="s">
        <v>666</v>
      </c>
      <c r="I307" s="20"/>
      <c r="J307" s="20"/>
    </row>
    <row r="308" spans="1:10" ht="17.25">
      <c r="A308" s="13"/>
      <c r="B308" s="27"/>
      <c r="C308" s="28"/>
      <c r="D308" s="28"/>
      <c r="E308" s="28"/>
      <c r="F308" s="28"/>
      <c r="G308" s="37"/>
      <c r="H308" s="37"/>
      <c r="I308" s="10"/>
      <c r="J308" s="10"/>
    </row>
    <row r="309" spans="1:10" ht="17.25">
      <c r="A309" s="13"/>
      <c r="B309" s="49" t="s">
        <v>229</v>
      </c>
      <c r="C309" s="43"/>
      <c r="D309" s="43"/>
      <c r="E309" s="43"/>
      <c r="F309" s="43"/>
      <c r="G309" s="95">
        <v>16305200000</v>
      </c>
      <c r="H309" s="95">
        <v>16305200000</v>
      </c>
      <c r="I309" s="10"/>
      <c r="J309" s="10"/>
    </row>
    <row r="310" spans="1:10" ht="17.25">
      <c r="A310" s="13"/>
      <c r="B310" s="28" t="s">
        <v>230</v>
      </c>
      <c r="C310" s="43"/>
      <c r="D310" s="43"/>
      <c r="E310" s="43"/>
      <c r="F310" s="43"/>
      <c r="G310" s="95">
        <v>3000000000</v>
      </c>
      <c r="H310" s="95">
        <v>3000000000</v>
      </c>
      <c r="I310" s="10"/>
      <c r="J310" s="10"/>
    </row>
    <row r="311" spans="1:10" ht="17.25">
      <c r="A311" s="26"/>
      <c r="B311" s="28" t="s">
        <v>231</v>
      </c>
      <c r="C311" s="43"/>
      <c r="D311" s="43"/>
      <c r="E311" s="43"/>
      <c r="F311" s="43"/>
      <c r="G311" s="95">
        <v>2114900000</v>
      </c>
      <c r="H311" s="95">
        <v>2114900000</v>
      </c>
      <c r="I311" s="10"/>
      <c r="J311" s="10"/>
    </row>
    <row r="312" spans="1:10" ht="17.25">
      <c r="A312" s="54"/>
      <c r="B312" s="28" t="s">
        <v>232</v>
      </c>
      <c r="C312" s="43"/>
      <c r="D312" s="43"/>
      <c r="E312" s="43"/>
      <c r="F312" s="43"/>
      <c r="G312" s="95">
        <v>10549900000</v>
      </c>
      <c r="H312" s="95">
        <v>10549900000</v>
      </c>
      <c r="I312" s="10"/>
      <c r="J312" s="10"/>
    </row>
    <row r="313" spans="1:10" ht="17.25">
      <c r="A313" s="76"/>
      <c r="B313" s="27"/>
      <c r="C313" s="28"/>
      <c r="D313" s="28"/>
      <c r="E313" s="28"/>
      <c r="F313" s="28"/>
      <c r="G313" s="37"/>
      <c r="H313" s="37"/>
      <c r="I313" s="10"/>
      <c r="J313" s="10"/>
    </row>
    <row r="314" spans="1:10" ht="18" thickBot="1">
      <c r="A314" s="66"/>
      <c r="B314" s="27" t="s">
        <v>679</v>
      </c>
      <c r="C314" s="27"/>
      <c r="D314" s="27"/>
      <c r="E314" s="27"/>
      <c r="F314" s="27"/>
      <c r="G314" s="36">
        <f>SUM(G309:G313)</f>
        <v>31970000000</v>
      </c>
      <c r="H314" s="36">
        <f>SUM(H309:H313)</f>
        <v>31970000000</v>
      </c>
      <c r="I314" s="20"/>
      <c r="J314" s="20"/>
    </row>
    <row r="315" spans="1:10" ht="18" thickTop="1">
      <c r="A315" s="54"/>
      <c r="B315" s="44"/>
      <c r="C315" s="46"/>
      <c r="D315" s="46"/>
      <c r="E315" s="46"/>
      <c r="F315" s="46"/>
      <c r="G315" s="47"/>
      <c r="H315" s="47"/>
      <c r="I315" s="10"/>
      <c r="J315" s="10"/>
    </row>
    <row r="316" spans="1:10" ht="17.25">
      <c r="A316" s="54">
        <v>19</v>
      </c>
      <c r="B316" s="43" t="s">
        <v>233</v>
      </c>
      <c r="C316" s="43"/>
      <c r="D316" s="43"/>
      <c r="E316" s="43"/>
      <c r="F316" s="27"/>
      <c r="G316" s="30" t="s">
        <v>1</v>
      </c>
      <c r="H316" s="30">
        <v>41275</v>
      </c>
      <c r="I316" s="20"/>
      <c r="J316" s="20"/>
    </row>
    <row r="317" spans="1:10" ht="17.25">
      <c r="A317" s="76"/>
      <c r="B317" s="43"/>
      <c r="C317" s="43"/>
      <c r="D317" s="43"/>
      <c r="E317" s="43"/>
      <c r="F317" s="27"/>
      <c r="G317" s="31" t="s">
        <v>666</v>
      </c>
      <c r="H317" s="31" t="s">
        <v>666</v>
      </c>
      <c r="I317" s="20"/>
      <c r="J317" s="20"/>
    </row>
    <row r="318" spans="1:10" ht="17.25">
      <c r="A318" s="54"/>
      <c r="B318" s="43"/>
      <c r="C318" s="42"/>
      <c r="D318" s="42"/>
      <c r="E318" s="42"/>
      <c r="F318" s="28"/>
      <c r="G318" s="37"/>
      <c r="H318" s="37"/>
      <c r="I318" s="10"/>
      <c r="J318" s="10"/>
    </row>
    <row r="319" spans="1:10" ht="17.25">
      <c r="A319" s="54"/>
      <c r="B319" s="28" t="s">
        <v>234</v>
      </c>
      <c r="C319" s="43"/>
      <c r="D319" s="43"/>
      <c r="E319" s="43"/>
      <c r="F319" s="43"/>
      <c r="G319" s="95">
        <v>328436540</v>
      </c>
      <c r="H319" s="95">
        <v>330036540</v>
      </c>
      <c r="I319" s="10"/>
      <c r="J319" s="10"/>
    </row>
    <row r="320" spans="1:10" ht="17.25">
      <c r="A320" s="54"/>
      <c r="B320" s="28" t="s">
        <v>235</v>
      </c>
      <c r="C320" s="43"/>
      <c r="D320" s="43"/>
      <c r="E320" s="43"/>
      <c r="F320" s="43"/>
      <c r="G320" s="95">
        <v>524780500</v>
      </c>
      <c r="H320" s="95">
        <v>465813150</v>
      </c>
      <c r="I320" s="10"/>
      <c r="J320" s="10"/>
    </row>
    <row r="321" spans="1:10" ht="17.25">
      <c r="A321" s="54"/>
      <c r="B321" s="27"/>
      <c r="C321" s="28"/>
      <c r="D321" s="28"/>
      <c r="E321" s="28"/>
      <c r="F321" s="28"/>
      <c r="G321" s="37"/>
      <c r="H321" s="37"/>
      <c r="I321" s="10"/>
      <c r="J321" s="10"/>
    </row>
    <row r="322" spans="1:10" ht="18" thickBot="1">
      <c r="A322" s="54"/>
      <c r="B322" s="27" t="s">
        <v>679</v>
      </c>
      <c r="C322" s="27"/>
      <c r="D322" s="27"/>
      <c r="E322" s="27"/>
      <c r="F322" s="27"/>
      <c r="G322" s="36">
        <f>SUM(G319:G321)</f>
        <v>853217040</v>
      </c>
      <c r="H322" s="36">
        <f>SUM(H319:H321)</f>
        <v>795849690</v>
      </c>
      <c r="I322" s="20"/>
      <c r="J322" s="20"/>
    </row>
    <row r="323" spans="1:10" ht="18" thickTop="1">
      <c r="A323" s="29"/>
      <c r="B323" s="44"/>
      <c r="C323" s="46"/>
      <c r="D323" s="46"/>
      <c r="E323" s="46"/>
      <c r="F323" s="46"/>
      <c r="G323" s="47"/>
      <c r="H323" s="47"/>
      <c r="I323" s="10"/>
      <c r="J323" s="10"/>
    </row>
    <row r="324" spans="1:10" ht="17.25">
      <c r="A324" s="26" t="s">
        <v>236</v>
      </c>
      <c r="B324" s="27" t="s">
        <v>237</v>
      </c>
      <c r="C324" s="28"/>
      <c r="D324" s="28"/>
      <c r="E324" s="28"/>
      <c r="F324" s="28"/>
      <c r="G324" s="37"/>
      <c r="H324" s="37"/>
      <c r="I324" s="10"/>
      <c r="J324" s="10"/>
    </row>
    <row r="325" spans="1:10" ht="17.25">
      <c r="A325" s="26">
        <v>20</v>
      </c>
      <c r="B325" s="27" t="s">
        <v>238</v>
      </c>
      <c r="C325" s="27"/>
      <c r="D325" s="27"/>
      <c r="E325" s="27"/>
      <c r="F325" s="27"/>
      <c r="G325" s="30" t="s">
        <v>10</v>
      </c>
      <c r="H325" s="30" t="s">
        <v>9</v>
      </c>
      <c r="I325" s="20"/>
      <c r="J325" s="20"/>
    </row>
    <row r="326" spans="1:10" ht="17.25">
      <c r="A326" s="26"/>
      <c r="B326" s="27"/>
      <c r="C326" s="27"/>
      <c r="D326" s="27"/>
      <c r="E326" s="27"/>
      <c r="F326" s="27"/>
      <c r="G326" s="31" t="s">
        <v>666</v>
      </c>
      <c r="H326" s="31" t="s">
        <v>666</v>
      </c>
      <c r="I326" s="20"/>
      <c r="J326" s="20"/>
    </row>
    <row r="327" spans="1:10" ht="17.25">
      <c r="A327" s="68"/>
      <c r="B327" s="28" t="s">
        <v>239</v>
      </c>
      <c r="C327" s="28"/>
      <c r="D327" s="28"/>
      <c r="E327" s="28"/>
      <c r="F327" s="28"/>
      <c r="G327" s="78">
        <v>15249436883</v>
      </c>
      <c r="H327" s="78">
        <v>11126319574</v>
      </c>
      <c r="I327" s="10"/>
      <c r="J327" s="10"/>
    </row>
    <row r="328" spans="1:10" ht="17.25">
      <c r="A328" s="29"/>
      <c r="B328" s="28" t="s">
        <v>240</v>
      </c>
      <c r="C328" s="28"/>
      <c r="D328" s="28"/>
      <c r="E328" s="28"/>
      <c r="F328" s="28"/>
      <c r="G328" s="78">
        <v>118560460</v>
      </c>
      <c r="H328" s="78">
        <v>37515350</v>
      </c>
      <c r="I328" s="10"/>
      <c r="J328" s="10"/>
    </row>
    <row r="329" spans="1:10" ht="17.25">
      <c r="A329" s="29"/>
      <c r="B329" s="28" t="s">
        <v>241</v>
      </c>
      <c r="C329" s="28"/>
      <c r="D329" s="28"/>
      <c r="E329" s="28"/>
      <c r="F329" s="28"/>
      <c r="G329" s="78">
        <v>68647728</v>
      </c>
      <c r="H329" s="78"/>
      <c r="I329" s="10"/>
      <c r="J329" s="10"/>
    </row>
    <row r="330" spans="1:10" ht="18" thickBot="1">
      <c r="A330" s="26"/>
      <c r="B330" s="27" t="s">
        <v>679</v>
      </c>
      <c r="C330" s="27"/>
      <c r="D330" s="27"/>
      <c r="E330" s="27"/>
      <c r="F330" s="27"/>
      <c r="G330" s="36">
        <f>SUM(G327:G329)</f>
        <v>15436645071</v>
      </c>
      <c r="H330" s="36">
        <f>SUM(H327:H329)</f>
        <v>11163834924</v>
      </c>
      <c r="I330" s="20"/>
      <c r="J330" s="20"/>
    </row>
    <row r="331" spans="1:10" ht="18" thickTop="1">
      <c r="A331" s="29"/>
      <c r="B331" s="28"/>
      <c r="C331" s="28"/>
      <c r="D331" s="28"/>
      <c r="E331" s="28"/>
      <c r="F331" s="28"/>
      <c r="G331" s="38"/>
      <c r="H331" s="38"/>
      <c r="I331" s="10"/>
      <c r="J331" s="10"/>
    </row>
    <row r="332" spans="1:10" ht="17.25">
      <c r="A332" s="26">
        <v>21</v>
      </c>
      <c r="B332" s="27" t="s">
        <v>242</v>
      </c>
      <c r="C332" s="45"/>
      <c r="D332" s="45"/>
      <c r="E332" s="45"/>
      <c r="F332" s="45"/>
      <c r="G332" s="30" t="s">
        <v>10</v>
      </c>
      <c r="H332" s="30" t="s">
        <v>9</v>
      </c>
      <c r="I332" s="20"/>
      <c r="J332" s="20"/>
    </row>
    <row r="333" spans="1:10" ht="17.25">
      <c r="A333" s="26"/>
      <c r="B333" s="27"/>
      <c r="C333" s="45"/>
      <c r="D333" s="45"/>
      <c r="E333" s="45"/>
      <c r="F333" s="45"/>
      <c r="G333" s="48" t="s">
        <v>666</v>
      </c>
      <c r="H333" s="48" t="s">
        <v>666</v>
      </c>
      <c r="I333" s="20"/>
      <c r="J333" s="20"/>
    </row>
    <row r="334" spans="1:10" ht="17.25">
      <c r="A334" s="13"/>
      <c r="B334" s="45"/>
      <c r="C334" s="49"/>
      <c r="D334" s="49"/>
      <c r="E334" s="49"/>
      <c r="F334" s="49"/>
      <c r="G334" s="52"/>
      <c r="H334" s="52"/>
      <c r="I334" s="10"/>
      <c r="J334" s="10"/>
    </row>
    <row r="335" spans="1:10" ht="17.25">
      <c r="A335" s="13"/>
      <c r="B335" s="28" t="s">
        <v>243</v>
      </c>
      <c r="C335" s="49"/>
      <c r="D335" s="49"/>
      <c r="E335" s="49"/>
      <c r="F335" s="49"/>
      <c r="G335" s="96">
        <v>7214553212</v>
      </c>
      <c r="H335" s="50">
        <v>377702612</v>
      </c>
      <c r="I335" s="10"/>
      <c r="J335" s="10"/>
    </row>
    <row r="336" spans="1:10" ht="17.25">
      <c r="A336" s="26"/>
      <c r="B336" s="28" t="s">
        <v>244</v>
      </c>
      <c r="C336" s="49"/>
      <c r="D336" s="49"/>
      <c r="E336" s="49"/>
      <c r="F336" s="49"/>
      <c r="G336" s="97">
        <v>56091301</v>
      </c>
      <c r="H336" s="50">
        <v>1315591</v>
      </c>
      <c r="I336" s="10"/>
      <c r="J336" s="10"/>
    </row>
    <row r="337" spans="1:10" ht="17.25">
      <c r="A337" s="26"/>
      <c r="B337" s="28" t="s">
        <v>245</v>
      </c>
      <c r="C337" s="49"/>
      <c r="D337" s="49"/>
      <c r="E337" s="49"/>
      <c r="F337" s="49"/>
      <c r="G337" s="97">
        <v>32477441</v>
      </c>
      <c r="H337" s="50"/>
      <c r="I337" s="10"/>
      <c r="J337" s="10"/>
    </row>
    <row r="338" spans="1:10" ht="17.25">
      <c r="A338" s="26"/>
      <c r="B338" s="28"/>
      <c r="C338" s="49"/>
      <c r="D338" s="49"/>
      <c r="E338" s="49"/>
      <c r="F338" s="49"/>
      <c r="G338" s="52">
        <v>0</v>
      </c>
      <c r="H338" s="52">
        <v>0</v>
      </c>
      <c r="I338" s="10"/>
      <c r="J338" s="10"/>
    </row>
    <row r="339" spans="1:10" ht="18" thickBot="1">
      <c r="A339" s="29"/>
      <c r="B339" s="27" t="s">
        <v>679</v>
      </c>
      <c r="C339" s="45"/>
      <c r="D339" s="45"/>
      <c r="E339" s="45"/>
      <c r="F339" s="45"/>
      <c r="G339" s="98">
        <f>SUM(G335:G338)</f>
        <v>7303121954</v>
      </c>
      <c r="H339" s="51">
        <f>SUM(H335:H338)</f>
        <v>379018203</v>
      </c>
      <c r="I339" s="20"/>
      <c r="J339" s="20"/>
    </row>
    <row r="340" spans="1:10" ht="18" thickTop="1">
      <c r="A340" s="29"/>
      <c r="B340" s="27"/>
      <c r="C340" s="45"/>
      <c r="D340" s="45"/>
      <c r="E340" s="45"/>
      <c r="F340" s="45"/>
      <c r="G340" s="308"/>
      <c r="H340" s="52"/>
      <c r="I340" s="20"/>
      <c r="J340" s="20"/>
    </row>
    <row r="341" spans="1:10" ht="17.25">
      <c r="A341" s="90"/>
      <c r="B341" s="45"/>
      <c r="C341" s="49"/>
      <c r="D341" s="49"/>
      <c r="E341" s="49"/>
      <c r="F341" s="49"/>
      <c r="G341" s="52"/>
      <c r="H341" s="52"/>
      <c r="I341" s="10"/>
      <c r="J341" s="10"/>
    </row>
    <row r="342" spans="1:10" ht="17.25">
      <c r="A342" s="29">
        <v>22</v>
      </c>
      <c r="B342" s="27" t="s">
        <v>246</v>
      </c>
      <c r="C342" s="27"/>
      <c r="D342" s="27"/>
      <c r="E342" s="27"/>
      <c r="F342" s="27"/>
      <c r="G342" s="30" t="s">
        <v>10</v>
      </c>
      <c r="H342" s="30" t="s">
        <v>9</v>
      </c>
      <c r="I342" s="20"/>
      <c r="J342" s="20"/>
    </row>
    <row r="343" spans="1:10" ht="17.25">
      <c r="A343" s="29"/>
      <c r="B343" s="27"/>
      <c r="C343" s="27"/>
      <c r="D343" s="27"/>
      <c r="E343" s="27"/>
      <c r="F343" s="27"/>
      <c r="G343" s="31" t="s">
        <v>666</v>
      </c>
      <c r="H343" s="31" t="s">
        <v>666</v>
      </c>
      <c r="I343" s="20"/>
      <c r="J343" s="20"/>
    </row>
    <row r="344" spans="1:10" ht="17.25">
      <c r="A344" s="29"/>
      <c r="B344" s="28" t="s">
        <v>247</v>
      </c>
      <c r="C344" s="28"/>
      <c r="D344" s="28"/>
      <c r="E344" s="28"/>
      <c r="F344" s="28"/>
      <c r="G344" s="38">
        <v>1957818548</v>
      </c>
      <c r="H344" s="38">
        <v>6624006556</v>
      </c>
      <c r="I344" s="10"/>
      <c r="J344" s="10"/>
    </row>
    <row r="345" spans="1:10" ht="18" thickBot="1">
      <c r="A345" s="99"/>
      <c r="B345" s="27" t="s">
        <v>679</v>
      </c>
      <c r="C345" s="27"/>
      <c r="D345" s="27"/>
      <c r="E345" s="27"/>
      <c r="F345" s="27"/>
      <c r="G345" s="36">
        <f>SUM(G344:G344)</f>
        <v>1957818548</v>
      </c>
      <c r="H345" s="36">
        <f>SUM(H344:H344)</f>
        <v>6624006556</v>
      </c>
      <c r="I345" s="20"/>
      <c r="J345" s="20"/>
    </row>
    <row r="346" spans="1:10" ht="18" thickTop="1">
      <c r="A346" s="29"/>
      <c r="B346" s="44"/>
      <c r="C346" s="46"/>
      <c r="D346" s="46"/>
      <c r="E346" s="46"/>
      <c r="F346" s="46"/>
      <c r="G346" s="47"/>
      <c r="H346" s="47"/>
      <c r="I346" s="10"/>
      <c r="J346" s="10"/>
    </row>
    <row r="347" spans="1:10" ht="17.25">
      <c r="A347" s="29">
        <v>23</v>
      </c>
      <c r="B347" s="27" t="s">
        <v>248</v>
      </c>
      <c r="C347" s="27"/>
      <c r="D347" s="27"/>
      <c r="E347" s="27"/>
      <c r="F347" s="27"/>
      <c r="G347" s="30" t="s">
        <v>10</v>
      </c>
      <c r="H347" s="30" t="s">
        <v>9</v>
      </c>
      <c r="I347" s="20"/>
      <c r="J347" s="20"/>
    </row>
    <row r="348" spans="1:10" ht="17.25">
      <c r="A348" s="29"/>
      <c r="B348" s="27"/>
      <c r="C348" s="27"/>
      <c r="D348" s="27"/>
      <c r="E348" s="27"/>
      <c r="F348" s="27"/>
      <c r="G348" s="31" t="s">
        <v>666</v>
      </c>
      <c r="H348" s="31" t="s">
        <v>666</v>
      </c>
      <c r="I348" s="20"/>
      <c r="J348" s="20"/>
    </row>
    <row r="349" spans="1:10" ht="17.25">
      <c r="A349" s="29"/>
      <c r="B349" s="28"/>
      <c r="C349" s="28"/>
      <c r="D349" s="28"/>
      <c r="E349" s="28"/>
      <c r="F349" s="27"/>
      <c r="G349" s="257"/>
      <c r="H349" s="38">
        <v>0</v>
      </c>
      <c r="I349" s="20"/>
      <c r="J349" s="20"/>
    </row>
    <row r="350" spans="1:10" ht="18" thickBot="1">
      <c r="A350" s="29"/>
      <c r="B350" s="28"/>
      <c r="C350" s="28"/>
      <c r="D350" s="28"/>
      <c r="E350" s="27"/>
      <c r="F350" s="27"/>
      <c r="G350" s="307">
        <v>26388889</v>
      </c>
      <c r="H350" s="307">
        <v>1071025644</v>
      </c>
      <c r="I350" s="20"/>
      <c r="J350" s="20"/>
    </row>
    <row r="351" spans="1:10" ht="18.75" thickBot="1" thickTop="1">
      <c r="A351" s="90"/>
      <c r="B351" s="27" t="s">
        <v>679</v>
      </c>
      <c r="C351" s="27"/>
      <c r="D351" s="27"/>
      <c r="E351" s="27"/>
      <c r="F351" s="27"/>
      <c r="G351" s="36">
        <f>SUM(G349:G350)</f>
        <v>26388889</v>
      </c>
      <c r="H351" s="36">
        <f>SUM(H349:H350)</f>
        <v>1071025644</v>
      </c>
      <c r="I351" s="20"/>
      <c r="J351" s="20"/>
    </row>
    <row r="352" spans="1:10" ht="18" thickTop="1">
      <c r="A352" s="90"/>
      <c r="B352" s="27"/>
      <c r="C352" s="27"/>
      <c r="D352" s="27"/>
      <c r="E352" s="27"/>
      <c r="F352" s="27"/>
      <c r="G352" s="37"/>
      <c r="H352" s="37"/>
      <c r="I352" s="20"/>
      <c r="J352" s="20"/>
    </row>
    <row r="353" spans="1:10" ht="17.25">
      <c r="A353" s="29">
        <v>24</v>
      </c>
      <c r="B353" s="27" t="s">
        <v>249</v>
      </c>
      <c r="C353" s="27"/>
      <c r="D353" s="27"/>
      <c r="E353" s="27"/>
      <c r="F353" s="27"/>
      <c r="G353" s="30" t="s">
        <v>10</v>
      </c>
      <c r="H353" s="30" t="s">
        <v>9</v>
      </c>
      <c r="I353" s="20"/>
      <c r="J353" s="20"/>
    </row>
    <row r="354" spans="1:10" ht="17.25">
      <c r="A354" s="29"/>
      <c r="B354" s="27"/>
      <c r="C354" s="27"/>
      <c r="D354" s="27"/>
      <c r="E354" s="27"/>
      <c r="F354" s="27"/>
      <c r="G354" s="31" t="s">
        <v>666</v>
      </c>
      <c r="H354" s="31" t="s">
        <v>666</v>
      </c>
      <c r="I354" s="20"/>
      <c r="J354" s="20"/>
    </row>
    <row r="355" spans="1:10" ht="17.25">
      <c r="A355" s="29"/>
      <c r="B355" s="28" t="s">
        <v>250</v>
      </c>
      <c r="C355" s="28"/>
      <c r="D355" s="28"/>
      <c r="E355" s="28"/>
      <c r="F355" s="28"/>
      <c r="G355" s="38">
        <v>1375565965</v>
      </c>
      <c r="H355" s="38">
        <v>3631686483</v>
      </c>
      <c r="I355" s="10"/>
      <c r="J355" s="10"/>
    </row>
    <row r="356" spans="1:10" ht="17.25">
      <c r="A356" s="29"/>
      <c r="B356" s="28"/>
      <c r="C356" s="28"/>
      <c r="D356" s="28"/>
      <c r="E356" s="28"/>
      <c r="F356" s="28"/>
      <c r="G356" s="38"/>
      <c r="H356" s="38"/>
      <c r="I356" s="10"/>
      <c r="J356" s="10"/>
    </row>
    <row r="357" spans="1:10" ht="18" thickBot="1">
      <c r="A357" s="29"/>
      <c r="B357" s="27" t="s">
        <v>679</v>
      </c>
      <c r="C357" s="27"/>
      <c r="D357" s="27"/>
      <c r="E357" s="27"/>
      <c r="F357" s="27"/>
      <c r="G357" s="36">
        <f>SUM(G355:G356)</f>
        <v>1375565965</v>
      </c>
      <c r="H357" s="36">
        <f>SUM(H355:H356)</f>
        <v>3631686483</v>
      </c>
      <c r="I357" s="20"/>
      <c r="J357" s="20"/>
    </row>
    <row r="358" spans="1:10" ht="18" thickTop="1">
      <c r="A358" s="29"/>
      <c r="B358" s="27"/>
      <c r="C358" s="27"/>
      <c r="D358" s="27"/>
      <c r="E358" s="27"/>
      <c r="F358" s="27"/>
      <c r="G358" s="37"/>
      <c r="H358" s="37"/>
      <c r="I358" s="20"/>
      <c r="J358" s="20"/>
    </row>
    <row r="359" spans="1:10" ht="17.25">
      <c r="A359" s="29">
        <v>25</v>
      </c>
      <c r="B359" s="27" t="s">
        <v>251</v>
      </c>
      <c r="C359" s="27"/>
      <c r="D359" s="27"/>
      <c r="E359" s="27"/>
      <c r="F359" s="27"/>
      <c r="G359" s="30" t="s">
        <v>10</v>
      </c>
      <c r="H359" s="30" t="s">
        <v>9</v>
      </c>
      <c r="I359" s="20"/>
      <c r="J359" s="20"/>
    </row>
    <row r="360" spans="1:10" ht="17.25">
      <c r="A360" s="29"/>
      <c r="B360" s="27"/>
      <c r="C360" s="27"/>
      <c r="D360" s="27"/>
      <c r="E360" s="27"/>
      <c r="F360" s="27"/>
      <c r="G360" s="31" t="s">
        <v>666</v>
      </c>
      <c r="H360" s="31" t="s">
        <v>666</v>
      </c>
      <c r="I360" s="20"/>
      <c r="J360" s="20"/>
    </row>
    <row r="361" spans="1:10" ht="17.25">
      <c r="A361" s="29"/>
      <c r="B361" s="28" t="s">
        <v>252</v>
      </c>
      <c r="C361" s="28"/>
      <c r="D361" s="28"/>
      <c r="E361" s="28"/>
      <c r="F361" s="27"/>
      <c r="G361" s="38"/>
      <c r="H361" s="38">
        <v>395520875</v>
      </c>
      <c r="I361" s="20"/>
      <c r="J361" s="20"/>
    </row>
    <row r="362" spans="1:10" ht="18" thickBot="1">
      <c r="A362" s="100"/>
      <c r="B362" s="27" t="s">
        <v>679</v>
      </c>
      <c r="C362" s="27"/>
      <c r="D362" s="27"/>
      <c r="E362" s="27"/>
      <c r="F362" s="27"/>
      <c r="G362" s="36">
        <f>SUM(G361)</f>
        <v>0</v>
      </c>
      <c r="H362" s="36">
        <f>SUM(H361)</f>
        <v>395520875</v>
      </c>
      <c r="I362" s="10"/>
      <c r="J362" s="10"/>
    </row>
    <row r="363" spans="1:10" ht="18" thickTop="1">
      <c r="A363" s="100"/>
      <c r="B363" s="27"/>
      <c r="C363" s="27"/>
      <c r="D363" s="27"/>
      <c r="E363" s="27"/>
      <c r="F363" s="27"/>
      <c r="G363" s="37"/>
      <c r="H363" s="37"/>
      <c r="I363" s="10"/>
      <c r="J363" s="10"/>
    </row>
    <row r="364" spans="1:10" ht="17.25">
      <c r="A364" s="29">
        <v>26</v>
      </c>
      <c r="B364" s="27" t="s">
        <v>290</v>
      </c>
      <c r="C364" s="27"/>
      <c r="D364" s="27"/>
      <c r="E364" s="27"/>
      <c r="F364" s="35"/>
      <c r="G364" s="30" t="s">
        <v>10</v>
      </c>
      <c r="H364" s="30" t="s">
        <v>9</v>
      </c>
      <c r="I364" s="10"/>
      <c r="J364" s="10"/>
    </row>
    <row r="365" spans="1:10" ht="17.25">
      <c r="A365" s="100"/>
      <c r="B365" s="27"/>
      <c r="C365" s="27"/>
      <c r="D365" s="27"/>
      <c r="E365" s="27"/>
      <c r="F365" s="35"/>
      <c r="G365" s="31" t="s">
        <v>666</v>
      </c>
      <c r="H365" s="31" t="s">
        <v>666</v>
      </c>
      <c r="I365" s="10"/>
      <c r="J365" s="10"/>
    </row>
    <row r="366" spans="1:10" ht="17.25">
      <c r="A366" s="100"/>
      <c r="B366" s="28" t="s">
        <v>365</v>
      </c>
      <c r="C366" s="28"/>
      <c r="D366" s="28"/>
      <c r="E366" s="28"/>
      <c r="F366" s="34"/>
      <c r="G366" s="64"/>
      <c r="H366" s="64"/>
      <c r="I366" s="10"/>
      <c r="J366" s="10"/>
    </row>
    <row r="367" spans="1:10" ht="17.25">
      <c r="A367" s="100"/>
      <c r="B367" s="28" t="s">
        <v>291</v>
      </c>
      <c r="C367" s="28"/>
      <c r="D367" s="28"/>
      <c r="E367" s="28"/>
      <c r="F367" s="34"/>
      <c r="G367" s="65">
        <v>30978908</v>
      </c>
      <c r="H367" s="65">
        <v>16084182</v>
      </c>
      <c r="I367" s="10"/>
      <c r="J367" s="10"/>
    </row>
    <row r="368" spans="1:10" ht="17.25">
      <c r="A368" s="100"/>
      <c r="B368" s="28" t="s">
        <v>297</v>
      </c>
      <c r="C368" s="28"/>
      <c r="D368" s="28"/>
      <c r="E368" s="28"/>
      <c r="F368" s="34"/>
      <c r="G368" s="65">
        <v>1001</v>
      </c>
      <c r="H368" s="65">
        <v>977</v>
      </c>
      <c r="I368" s="10"/>
      <c r="J368" s="10"/>
    </row>
    <row r="369" spans="1:10" ht="18" thickBot="1">
      <c r="A369" s="100"/>
      <c r="B369" s="27" t="s">
        <v>679</v>
      </c>
      <c r="C369" s="27"/>
      <c r="D369" s="27"/>
      <c r="E369" s="27"/>
      <c r="F369" s="35"/>
      <c r="G369" s="106">
        <f>SUM(G366:G368)</f>
        <v>30979909</v>
      </c>
      <c r="H369" s="106">
        <f>SUM(H366:H368)</f>
        <v>16085159</v>
      </c>
      <c r="I369" s="10"/>
      <c r="J369" s="10"/>
    </row>
    <row r="370" spans="1:10" ht="18" thickTop="1">
      <c r="A370" s="100"/>
      <c r="B370" s="27"/>
      <c r="C370" s="27"/>
      <c r="D370" s="27"/>
      <c r="E370" s="27"/>
      <c r="F370" s="35"/>
      <c r="G370" s="107"/>
      <c r="H370" s="107"/>
      <c r="I370" s="10"/>
      <c r="J370" s="10"/>
    </row>
    <row r="371" spans="1:10" ht="17.25">
      <c r="A371" s="100"/>
      <c r="B371" s="27"/>
      <c r="C371" s="27"/>
      <c r="D371" s="27"/>
      <c r="E371" s="27"/>
      <c r="F371" s="35"/>
      <c r="G371" s="107"/>
      <c r="H371" s="107"/>
      <c r="I371" s="10"/>
      <c r="J371" s="10"/>
    </row>
    <row r="372" spans="1:10" ht="17.25">
      <c r="A372" s="100"/>
      <c r="B372" s="27"/>
      <c r="C372" s="27"/>
      <c r="D372" s="27"/>
      <c r="E372" s="27"/>
      <c r="F372" s="27"/>
      <c r="G372" s="37"/>
      <c r="H372" s="37"/>
      <c r="I372" s="10"/>
      <c r="J372" s="10"/>
    </row>
    <row r="373" spans="1:10" ht="17.25">
      <c r="A373" s="26" t="s">
        <v>253</v>
      </c>
      <c r="B373" s="27" t="s">
        <v>254</v>
      </c>
      <c r="C373" s="28"/>
      <c r="D373" s="28"/>
      <c r="E373" s="28"/>
      <c r="F373" s="28"/>
      <c r="G373" s="37"/>
      <c r="H373" s="37"/>
      <c r="I373" s="10"/>
      <c r="J373" s="10"/>
    </row>
    <row r="374" spans="1:10" ht="17.25">
      <c r="A374" s="100"/>
      <c r="B374" s="27" t="s">
        <v>255</v>
      </c>
      <c r="C374" s="28"/>
      <c r="D374" s="28"/>
      <c r="E374" s="28"/>
      <c r="F374" s="28"/>
      <c r="G374" s="28"/>
      <c r="H374" s="28"/>
      <c r="I374" s="10"/>
      <c r="J374" s="10"/>
    </row>
    <row r="375" spans="1:10" ht="17.25">
      <c r="A375" s="29"/>
      <c r="B375" s="43" t="s">
        <v>256</v>
      </c>
      <c r="C375" s="27"/>
      <c r="D375" s="27"/>
      <c r="E375" s="27"/>
      <c r="F375" s="3" t="s">
        <v>257</v>
      </c>
      <c r="G375" s="30" t="s">
        <v>10</v>
      </c>
      <c r="H375" s="30" t="s">
        <v>9</v>
      </c>
      <c r="I375" s="20"/>
      <c r="J375" s="20"/>
    </row>
    <row r="376" spans="1:10" ht="17.25">
      <c r="A376" s="26"/>
      <c r="B376" s="27"/>
      <c r="C376" s="27"/>
      <c r="D376" s="27"/>
      <c r="E376" s="27"/>
      <c r="F376" s="81" t="s">
        <v>258</v>
      </c>
      <c r="G376" s="31" t="s">
        <v>666</v>
      </c>
      <c r="H376" s="31" t="s">
        <v>666</v>
      </c>
      <c r="I376" s="20"/>
      <c r="J376" s="20"/>
    </row>
    <row r="377" spans="1:10" ht="17.25">
      <c r="A377" s="26"/>
      <c r="B377" s="27" t="s">
        <v>259</v>
      </c>
      <c r="C377" s="28"/>
      <c r="D377" s="28"/>
      <c r="E377" s="28"/>
      <c r="F377" s="28"/>
      <c r="G377" s="37"/>
      <c r="H377" s="37"/>
      <c r="I377" s="10"/>
      <c r="J377" s="10"/>
    </row>
    <row r="378" spans="1:10" ht="17.25">
      <c r="A378" s="26"/>
      <c r="B378" s="49" t="s">
        <v>229</v>
      </c>
      <c r="C378" s="28"/>
      <c r="D378" s="28"/>
      <c r="E378" s="28"/>
      <c r="F378" s="38" t="s">
        <v>260</v>
      </c>
      <c r="G378" s="38">
        <v>0</v>
      </c>
      <c r="H378" s="38">
        <v>0</v>
      </c>
      <c r="I378" s="10"/>
      <c r="J378" s="10"/>
    </row>
    <row r="379" spans="1:10" ht="17.25">
      <c r="A379" s="26"/>
      <c r="B379" s="28"/>
      <c r="C379" s="28"/>
      <c r="D379" s="28"/>
      <c r="E379" s="28"/>
      <c r="F379" s="28"/>
      <c r="G379" s="38"/>
      <c r="H379" s="37"/>
      <c r="I379" s="10"/>
      <c r="J379" s="10"/>
    </row>
    <row r="380" spans="1:10" ht="17.25">
      <c r="A380" s="66"/>
      <c r="B380" s="27" t="s">
        <v>261</v>
      </c>
      <c r="C380" s="28"/>
      <c r="D380" s="28"/>
      <c r="E380" s="28"/>
      <c r="F380" s="28"/>
      <c r="G380" s="37"/>
      <c r="H380" s="37"/>
      <c r="I380" s="10"/>
      <c r="J380" s="10"/>
    </row>
    <row r="381" spans="1:10" ht="17.25">
      <c r="A381" s="54"/>
      <c r="B381" s="49" t="s">
        <v>229</v>
      </c>
      <c r="C381" s="28"/>
      <c r="D381" s="28"/>
      <c r="E381" s="28"/>
      <c r="F381" s="38" t="s">
        <v>260</v>
      </c>
      <c r="G381" s="38">
        <v>1998000</v>
      </c>
      <c r="H381" s="38"/>
      <c r="I381" s="10"/>
      <c r="J381" s="10"/>
    </row>
    <row r="382" spans="1:10" ht="17.25">
      <c r="A382" s="54"/>
      <c r="B382" s="27" t="s">
        <v>262</v>
      </c>
      <c r="C382" s="28"/>
      <c r="D382" s="28"/>
      <c r="E382" s="28"/>
      <c r="F382" s="38"/>
      <c r="G382" s="37"/>
      <c r="H382" s="37">
        <v>0</v>
      </c>
      <c r="I382" s="10"/>
      <c r="J382" s="10"/>
    </row>
    <row r="383" spans="1:10" ht="17.25">
      <c r="A383" s="54"/>
      <c r="B383" s="49" t="s">
        <v>229</v>
      </c>
      <c r="C383" s="28"/>
      <c r="D383" s="28"/>
      <c r="E383" s="28"/>
      <c r="F383" s="38" t="s">
        <v>260</v>
      </c>
      <c r="G383" s="38"/>
      <c r="H383" s="38">
        <v>0</v>
      </c>
      <c r="I383" s="10"/>
      <c r="J383" s="10"/>
    </row>
    <row r="384" spans="1:10" ht="17.25">
      <c r="A384" s="54"/>
      <c r="B384" s="27"/>
      <c r="C384" s="28"/>
      <c r="D384" s="28"/>
      <c r="E384" s="28"/>
      <c r="F384" s="28"/>
      <c r="G384" s="37"/>
      <c r="H384" s="37"/>
      <c r="I384" s="10"/>
      <c r="J384" s="10"/>
    </row>
    <row r="385" spans="1:10" ht="17.25">
      <c r="A385" s="76"/>
      <c r="B385" s="43" t="s">
        <v>263</v>
      </c>
      <c r="C385" s="27"/>
      <c r="D385" s="27"/>
      <c r="E385" s="27"/>
      <c r="F385" s="22" t="s">
        <v>257</v>
      </c>
      <c r="G385" s="30" t="s">
        <v>10</v>
      </c>
      <c r="H385" s="30" t="s">
        <v>9</v>
      </c>
      <c r="I385" s="20"/>
      <c r="J385" s="20"/>
    </row>
    <row r="386" spans="1:10" ht="17.25">
      <c r="A386" s="76"/>
      <c r="B386" s="27"/>
      <c r="C386" s="27"/>
      <c r="D386" s="27"/>
      <c r="E386" s="27"/>
      <c r="F386" s="101" t="s">
        <v>258</v>
      </c>
      <c r="G386" s="31" t="s">
        <v>666</v>
      </c>
      <c r="H386" s="31" t="s">
        <v>666</v>
      </c>
      <c r="I386" s="20"/>
      <c r="J386" s="20"/>
    </row>
    <row r="387" spans="1:10" ht="17.25">
      <c r="A387" s="76"/>
      <c r="B387" s="27"/>
      <c r="C387" s="28"/>
      <c r="D387" s="28"/>
      <c r="E387" s="28"/>
      <c r="F387" s="102"/>
      <c r="G387" s="39"/>
      <c r="H387" s="39"/>
      <c r="I387" s="10"/>
      <c r="J387" s="10"/>
    </row>
    <row r="388" spans="1:10" ht="17.25">
      <c r="A388" s="54"/>
      <c r="B388" s="27" t="s">
        <v>264</v>
      </c>
      <c r="C388" s="28"/>
      <c r="D388" s="28"/>
      <c r="E388" s="28"/>
      <c r="F388" s="102"/>
      <c r="G388" s="40"/>
      <c r="H388" s="40"/>
      <c r="I388" s="10"/>
      <c r="J388" s="10"/>
    </row>
    <row r="389" spans="1:10" ht="17.25">
      <c r="A389" s="54"/>
      <c r="B389" s="49" t="s">
        <v>229</v>
      </c>
      <c r="C389" s="103"/>
      <c r="D389" s="103"/>
      <c r="E389" s="103"/>
      <c r="F389" s="38" t="s">
        <v>260</v>
      </c>
      <c r="G389" s="38">
        <v>1988000</v>
      </c>
      <c r="H389" s="38">
        <v>0</v>
      </c>
      <c r="I389" s="10"/>
      <c r="J389" s="10"/>
    </row>
    <row r="390" spans="1:10" ht="17.25">
      <c r="A390" s="54"/>
      <c r="B390" s="49"/>
      <c r="C390" s="103"/>
      <c r="D390" s="103"/>
      <c r="E390" s="103"/>
      <c r="F390" s="38"/>
      <c r="G390" s="38"/>
      <c r="H390" s="80"/>
      <c r="I390" s="10"/>
      <c r="J390" s="10"/>
    </row>
    <row r="391" spans="1:10" ht="18" thickBot="1">
      <c r="A391" s="54"/>
      <c r="B391" s="27" t="s">
        <v>679</v>
      </c>
      <c r="C391" s="103"/>
      <c r="D391" s="103"/>
      <c r="E391" s="103"/>
      <c r="F391" s="38"/>
      <c r="G391" s="36">
        <f>SUM(G389:G390)</f>
        <v>1988000</v>
      </c>
      <c r="H391" s="36">
        <f>SUM(H389:H390)</f>
        <v>0</v>
      </c>
      <c r="I391" s="10"/>
      <c r="J391" s="10"/>
    </row>
    <row r="392" spans="1:10" ht="18" thickTop="1">
      <c r="A392" s="54"/>
      <c r="B392" s="44"/>
      <c r="C392" s="46"/>
      <c r="D392" s="46"/>
      <c r="E392" s="46"/>
      <c r="F392" s="27" t="s">
        <v>679</v>
      </c>
      <c r="G392" s="47"/>
      <c r="H392" s="47"/>
      <c r="I392" s="10"/>
      <c r="J392" s="10"/>
    </row>
    <row r="393" spans="1:10" ht="17.25">
      <c r="A393" s="54"/>
      <c r="B393" s="44"/>
      <c r="C393" s="46"/>
      <c r="D393" s="46"/>
      <c r="E393" s="46"/>
      <c r="F393" s="27"/>
      <c r="G393" s="47"/>
      <c r="H393" s="47"/>
      <c r="I393" s="10"/>
      <c r="J393" s="10"/>
    </row>
    <row r="394" spans="1:10" ht="17.25">
      <c r="A394" s="54">
        <v>27</v>
      </c>
      <c r="B394" s="27" t="s">
        <v>265</v>
      </c>
      <c r="C394" s="27"/>
      <c r="D394" s="27"/>
      <c r="E394" s="27"/>
      <c r="F394" s="27"/>
      <c r="G394" s="30" t="s">
        <v>1</v>
      </c>
      <c r="H394" s="30">
        <v>41275</v>
      </c>
      <c r="I394" s="20"/>
      <c r="J394" s="20"/>
    </row>
    <row r="395" spans="1:10" ht="17.25">
      <c r="A395" s="54"/>
      <c r="B395" s="27"/>
      <c r="C395" s="27"/>
      <c r="D395" s="27"/>
      <c r="E395" s="27"/>
      <c r="F395" s="27"/>
      <c r="G395" s="31" t="s">
        <v>666</v>
      </c>
      <c r="H395" s="31" t="s">
        <v>666</v>
      </c>
      <c r="I395" s="20"/>
      <c r="J395" s="20"/>
    </row>
    <row r="396" spans="1:10" ht="17.25">
      <c r="A396" s="54"/>
      <c r="B396" s="27" t="s">
        <v>557</v>
      </c>
      <c r="C396" s="27"/>
      <c r="D396" s="27"/>
      <c r="E396" s="28"/>
      <c r="F396" s="28"/>
      <c r="G396" s="39"/>
      <c r="H396" s="39"/>
      <c r="I396" s="20"/>
      <c r="J396" s="20"/>
    </row>
    <row r="397" spans="1:10" ht="17.25">
      <c r="A397" s="54"/>
      <c r="B397" s="28" t="s">
        <v>513</v>
      </c>
      <c r="C397" s="28"/>
      <c r="D397" s="28"/>
      <c r="E397" s="28"/>
      <c r="F397" s="28"/>
      <c r="G397" s="105">
        <v>28681000</v>
      </c>
      <c r="H397" s="105">
        <v>107405400</v>
      </c>
      <c r="I397" s="20"/>
      <c r="J397" s="20"/>
    </row>
    <row r="398" spans="1:10" ht="17.25">
      <c r="A398" s="54"/>
      <c r="B398" s="27" t="s">
        <v>266</v>
      </c>
      <c r="C398" s="27"/>
      <c r="D398" s="27"/>
      <c r="E398" s="28"/>
      <c r="F398" s="28"/>
      <c r="G398" s="39"/>
      <c r="H398" s="39"/>
      <c r="I398" s="20"/>
      <c r="J398" s="20"/>
    </row>
    <row r="399" spans="1:10" ht="17.25">
      <c r="A399" s="54"/>
      <c r="B399" s="28" t="s">
        <v>267</v>
      </c>
      <c r="C399" s="28"/>
      <c r="D399" s="28"/>
      <c r="E399" s="28"/>
      <c r="F399" s="28"/>
      <c r="G399" s="105">
        <v>34131279</v>
      </c>
      <c r="H399" s="39"/>
      <c r="I399" s="20"/>
      <c r="J399" s="20"/>
    </row>
    <row r="400" spans="1:10" ht="17.25">
      <c r="A400" s="54"/>
      <c r="B400" s="27" t="s">
        <v>31</v>
      </c>
      <c r="C400" s="27"/>
      <c r="D400" s="27"/>
      <c r="E400" s="28"/>
      <c r="F400" s="28"/>
      <c r="G400" s="39"/>
      <c r="H400" s="39"/>
      <c r="I400" s="20"/>
      <c r="J400" s="20"/>
    </row>
    <row r="401" spans="1:10" ht="17.25">
      <c r="A401" s="54"/>
      <c r="B401" s="28" t="s">
        <v>32</v>
      </c>
      <c r="C401" s="28"/>
      <c r="D401" s="28"/>
      <c r="E401" s="28"/>
      <c r="F401" s="28"/>
      <c r="G401" s="105">
        <v>50000000</v>
      </c>
      <c r="H401" s="39"/>
      <c r="I401" s="20"/>
      <c r="J401" s="20"/>
    </row>
    <row r="402" spans="1:10" ht="17.25">
      <c r="A402" s="54"/>
      <c r="B402" s="28" t="s">
        <v>514</v>
      </c>
      <c r="C402" s="28"/>
      <c r="D402" s="28"/>
      <c r="E402" s="28"/>
      <c r="F402" s="28"/>
      <c r="G402" s="105"/>
      <c r="H402" s="105">
        <v>26305755</v>
      </c>
      <c r="I402" s="20"/>
      <c r="J402" s="20"/>
    </row>
    <row r="403" spans="1:10" ht="18" thickBot="1">
      <c r="A403" s="29"/>
      <c r="B403" s="27" t="s">
        <v>679</v>
      </c>
      <c r="C403" s="27"/>
      <c r="D403" s="27"/>
      <c r="E403" s="35"/>
      <c r="F403" s="35"/>
      <c r="G403" s="106">
        <f>SUM(G397:G402)</f>
        <v>112812279</v>
      </c>
      <c r="H403" s="106">
        <f>SUM(H397:H402)</f>
        <v>133711155</v>
      </c>
      <c r="I403" s="20"/>
      <c r="J403" s="20"/>
    </row>
    <row r="404" spans="1:10" ht="18" thickTop="1">
      <c r="A404" s="29"/>
      <c r="B404" s="27"/>
      <c r="C404" s="28"/>
      <c r="D404" s="28"/>
      <c r="E404" s="34"/>
      <c r="F404" s="34"/>
      <c r="G404" s="107"/>
      <c r="H404" s="107"/>
      <c r="I404" s="20"/>
      <c r="J404" s="20"/>
    </row>
    <row r="405" spans="1:10" ht="17.25">
      <c r="A405" s="29">
        <v>28</v>
      </c>
      <c r="B405" s="45" t="s">
        <v>268</v>
      </c>
      <c r="C405" s="45"/>
      <c r="D405" s="45"/>
      <c r="E405" s="45"/>
      <c r="F405" s="45"/>
      <c r="G405" s="30" t="s">
        <v>1</v>
      </c>
      <c r="H405" s="30">
        <v>41275</v>
      </c>
      <c r="I405" s="10"/>
      <c r="J405" s="10"/>
    </row>
    <row r="406" spans="1:10" ht="17.25">
      <c r="A406" s="29"/>
      <c r="B406" s="45"/>
      <c r="C406" s="45"/>
      <c r="D406" s="45"/>
      <c r="E406" s="45"/>
      <c r="F406" s="45"/>
      <c r="G406" s="31" t="s">
        <v>666</v>
      </c>
      <c r="H406" s="31" t="s">
        <v>666</v>
      </c>
      <c r="I406" s="20"/>
      <c r="J406" s="20"/>
    </row>
    <row r="407" spans="1:10" ht="17.25">
      <c r="A407" s="29"/>
      <c r="B407" s="45"/>
      <c r="C407" s="45"/>
      <c r="D407" s="45"/>
      <c r="E407" s="45"/>
      <c r="F407" s="45"/>
      <c r="G407" s="245"/>
      <c r="H407" s="71"/>
      <c r="I407" s="20"/>
      <c r="J407" s="20"/>
    </row>
    <row r="408" spans="1:10" ht="17.25">
      <c r="A408" s="26"/>
      <c r="B408" s="49" t="s">
        <v>555</v>
      </c>
      <c r="C408" s="49"/>
      <c r="D408" s="49"/>
      <c r="E408" s="49"/>
      <c r="F408" s="49"/>
      <c r="G408" s="105"/>
      <c r="H408" s="105">
        <v>5000000</v>
      </c>
      <c r="I408" s="20"/>
      <c r="J408" s="20"/>
    </row>
    <row r="409" spans="1:10" ht="17.25">
      <c r="A409" s="26"/>
      <c r="B409" s="49" t="s">
        <v>47</v>
      </c>
      <c r="C409" s="49"/>
      <c r="D409" s="49"/>
      <c r="E409" s="49"/>
      <c r="F409" s="49"/>
      <c r="G409" s="105"/>
      <c r="H409" s="105"/>
      <c r="I409" s="20"/>
      <c r="J409" s="20"/>
    </row>
    <row r="410" spans="1:10" ht="17.25">
      <c r="A410" s="26"/>
      <c r="B410" s="49" t="s">
        <v>48</v>
      </c>
      <c r="C410" s="49"/>
      <c r="D410" s="49"/>
      <c r="E410" s="49"/>
      <c r="F410" s="49"/>
      <c r="G410" s="105">
        <v>2425000000</v>
      </c>
      <c r="H410" s="105">
        <v>9000000</v>
      </c>
      <c r="I410" s="20"/>
      <c r="J410" s="20"/>
    </row>
    <row r="411" spans="1:10" ht="17.25">
      <c r="A411" s="26"/>
      <c r="B411" s="49" t="s">
        <v>556</v>
      </c>
      <c r="C411" s="49"/>
      <c r="D411" s="49"/>
      <c r="E411" s="49"/>
      <c r="F411" s="49"/>
      <c r="G411" s="108"/>
      <c r="H411" s="105"/>
      <c r="I411" s="20"/>
      <c r="J411" s="20"/>
    </row>
    <row r="412" spans="1:10" ht="17.25">
      <c r="A412" s="68"/>
      <c r="B412" s="49" t="s">
        <v>45</v>
      </c>
      <c r="C412" s="49"/>
      <c r="D412" s="49"/>
      <c r="E412" s="49"/>
      <c r="F412" s="49"/>
      <c r="G412" s="108">
        <v>40000000</v>
      </c>
      <c r="H412" s="108"/>
      <c r="I412" s="10"/>
      <c r="J412" s="10"/>
    </row>
    <row r="413" spans="1:10" ht="17.25">
      <c r="A413" s="68"/>
      <c r="B413" s="49" t="s">
        <v>46</v>
      </c>
      <c r="C413" s="49"/>
      <c r="D413" s="49"/>
      <c r="E413" s="49"/>
      <c r="F413" s="49"/>
      <c r="G413" s="108"/>
      <c r="H413" s="108"/>
      <c r="I413" s="10"/>
      <c r="J413" s="10"/>
    </row>
    <row r="414" spans="1:10" ht="17.25">
      <c r="A414" s="68"/>
      <c r="B414" s="49" t="s">
        <v>43</v>
      </c>
      <c r="C414" s="49"/>
      <c r="D414" s="49"/>
      <c r="E414" s="49"/>
      <c r="F414" s="49"/>
      <c r="G414" s="108"/>
      <c r="H414" s="108"/>
      <c r="I414" s="10"/>
      <c r="J414" s="10"/>
    </row>
    <row r="415" spans="1:10" ht="17.25">
      <c r="A415" s="68"/>
      <c r="B415" s="49" t="s">
        <v>44</v>
      </c>
      <c r="C415" s="49"/>
      <c r="D415" s="49"/>
      <c r="E415" s="49"/>
      <c r="F415" s="49"/>
      <c r="G415" s="108">
        <v>9551086022</v>
      </c>
      <c r="H415" s="108"/>
      <c r="I415" s="10"/>
      <c r="J415" s="10"/>
    </row>
    <row r="416" spans="1:10" ht="18" thickBot="1">
      <c r="A416" s="66"/>
      <c r="B416" s="27" t="s">
        <v>679</v>
      </c>
      <c r="C416" s="27"/>
      <c r="D416" s="27"/>
      <c r="E416" s="35"/>
      <c r="F416" s="35"/>
      <c r="G416" s="106">
        <f>SUM(G408:G415)</f>
        <v>12016086022</v>
      </c>
      <c r="H416" s="106">
        <f>SUM(H408:H415)</f>
        <v>14000000</v>
      </c>
      <c r="I416" s="10"/>
      <c r="J416" s="10"/>
    </row>
    <row r="417" spans="1:10" ht="18" thickTop="1">
      <c r="A417" s="54"/>
      <c r="B417" s="27"/>
      <c r="C417" s="27"/>
      <c r="D417" s="27"/>
      <c r="E417" s="35"/>
      <c r="F417" s="35"/>
      <c r="G417" s="107"/>
      <c r="H417" s="107"/>
      <c r="I417" s="20"/>
      <c r="J417" s="20"/>
    </row>
    <row r="418" spans="1:10" ht="17.25">
      <c r="A418" s="54">
        <v>29</v>
      </c>
      <c r="B418" s="27" t="s">
        <v>270</v>
      </c>
      <c r="C418" s="27"/>
      <c r="D418" s="27"/>
      <c r="E418" s="27"/>
      <c r="F418" s="27"/>
      <c r="G418" s="30" t="s">
        <v>1</v>
      </c>
      <c r="H418" s="30">
        <v>41275</v>
      </c>
      <c r="I418" s="20"/>
      <c r="J418" s="20"/>
    </row>
    <row r="419" spans="1:10" ht="17.25">
      <c r="A419" s="76"/>
      <c r="B419" s="27"/>
      <c r="C419" s="27"/>
      <c r="D419" s="27"/>
      <c r="E419" s="27"/>
      <c r="F419" s="27"/>
      <c r="G419" s="31" t="s">
        <v>666</v>
      </c>
      <c r="H419" s="31" t="s">
        <v>666</v>
      </c>
      <c r="I419" s="20"/>
      <c r="J419" s="20"/>
    </row>
    <row r="420" spans="1:10" ht="17.25">
      <c r="A420" s="76"/>
      <c r="B420" s="28" t="s">
        <v>81</v>
      </c>
      <c r="C420" s="28"/>
      <c r="D420" s="28"/>
      <c r="E420" s="28"/>
      <c r="F420" s="27"/>
      <c r="G420" s="108">
        <v>167374541</v>
      </c>
      <c r="H420" s="105">
        <v>760923329</v>
      </c>
      <c r="I420" s="20"/>
      <c r="J420" s="20"/>
    </row>
    <row r="421" spans="1:10" ht="18" thickBot="1">
      <c r="A421" s="54"/>
      <c r="B421" s="27" t="s">
        <v>679</v>
      </c>
      <c r="C421" s="27"/>
      <c r="D421" s="27"/>
      <c r="E421" s="35"/>
      <c r="F421" s="35"/>
      <c r="G421" s="106">
        <f>SUM(G420)</f>
        <v>167374541</v>
      </c>
      <c r="H421" s="106">
        <f>SUM(H420)</f>
        <v>760923329</v>
      </c>
      <c r="I421" s="20"/>
      <c r="J421" s="20"/>
    </row>
    <row r="422" spans="1:10" ht="18" thickTop="1">
      <c r="A422" s="54"/>
      <c r="B422" s="49"/>
      <c r="C422" s="49"/>
      <c r="D422" s="49"/>
      <c r="E422" s="49"/>
      <c r="F422" s="109"/>
      <c r="G422" s="49"/>
      <c r="H422" s="37"/>
      <c r="I422" s="20"/>
      <c r="J422" s="20"/>
    </row>
    <row r="423" spans="1:10" ht="17.25">
      <c r="A423" s="54">
        <v>30</v>
      </c>
      <c r="B423" s="27" t="s">
        <v>271</v>
      </c>
      <c r="C423" s="27"/>
      <c r="D423" s="27"/>
      <c r="E423" s="27"/>
      <c r="F423" s="27"/>
      <c r="G423" s="30" t="s">
        <v>1</v>
      </c>
      <c r="H423" s="30">
        <v>41275</v>
      </c>
      <c r="I423" s="10"/>
      <c r="J423" s="10"/>
    </row>
    <row r="424" spans="1:10" ht="17.25">
      <c r="A424" s="54"/>
      <c r="B424" s="27"/>
      <c r="C424" s="27"/>
      <c r="D424" s="27"/>
      <c r="E424" s="27"/>
      <c r="F424" s="27"/>
      <c r="G424" s="31" t="s">
        <v>666</v>
      </c>
      <c r="H424" s="31" t="s">
        <v>666</v>
      </c>
      <c r="I424" s="20"/>
      <c r="J424" s="20"/>
    </row>
    <row r="425" spans="1:10" ht="17.25">
      <c r="A425" s="54"/>
      <c r="B425" s="43" t="s">
        <v>272</v>
      </c>
      <c r="C425" s="27"/>
      <c r="D425" s="27"/>
      <c r="E425" s="27"/>
      <c r="F425" s="27"/>
      <c r="G425" s="30"/>
      <c r="H425" s="39"/>
      <c r="I425" s="20"/>
      <c r="J425" s="20"/>
    </row>
    <row r="426" spans="1:10" ht="17.25">
      <c r="A426" s="54"/>
      <c r="B426" s="28" t="s">
        <v>508</v>
      </c>
      <c r="C426" s="28"/>
      <c r="D426" s="28"/>
      <c r="E426" s="28"/>
      <c r="F426" s="28"/>
      <c r="G426" s="108">
        <v>50000000</v>
      </c>
      <c r="H426" s="39"/>
      <c r="I426" s="20"/>
      <c r="J426" s="20"/>
    </row>
    <row r="427" spans="1:10" ht="17.25">
      <c r="A427" s="54"/>
      <c r="B427" s="28" t="s">
        <v>34</v>
      </c>
      <c r="C427" s="28"/>
      <c r="D427" s="28"/>
      <c r="E427" s="28"/>
      <c r="F427" s="28"/>
      <c r="G427" s="108">
        <v>9000000</v>
      </c>
      <c r="H427" s="39"/>
      <c r="I427" s="20"/>
      <c r="J427" s="20"/>
    </row>
    <row r="428" spans="1:10" ht="17.25">
      <c r="A428" s="54"/>
      <c r="B428" s="28" t="s">
        <v>35</v>
      </c>
      <c r="C428" s="28"/>
      <c r="D428" s="28"/>
      <c r="E428" s="28"/>
      <c r="F428" s="28"/>
      <c r="G428" s="108">
        <v>5000000</v>
      </c>
      <c r="H428" s="78"/>
      <c r="I428" s="20"/>
      <c r="J428" s="20"/>
    </row>
    <row r="429" spans="1:10" ht="17.25">
      <c r="A429" s="68"/>
      <c r="B429" s="28" t="s">
        <v>552</v>
      </c>
      <c r="C429" s="28"/>
      <c r="D429" s="28"/>
      <c r="E429" s="28"/>
      <c r="F429" s="28"/>
      <c r="G429" s="78">
        <v>15000000</v>
      </c>
      <c r="H429" s="108">
        <v>10000000</v>
      </c>
      <c r="I429" s="20"/>
      <c r="J429" s="20"/>
    </row>
    <row r="430" spans="1:10" ht="17.25">
      <c r="A430" s="68"/>
      <c r="B430" s="28" t="s">
        <v>33</v>
      </c>
      <c r="C430" s="28"/>
      <c r="D430" s="28"/>
      <c r="E430" s="28"/>
      <c r="F430" s="28"/>
      <c r="G430" s="78">
        <v>104068175</v>
      </c>
      <c r="H430" s="108"/>
      <c r="I430" s="20"/>
      <c r="J430" s="20"/>
    </row>
    <row r="431" spans="1:10" ht="17.25">
      <c r="A431" s="68"/>
      <c r="B431" s="28" t="s">
        <v>36</v>
      </c>
      <c r="C431" s="28"/>
      <c r="D431" s="28"/>
      <c r="E431" s="28"/>
      <c r="F431" s="28"/>
      <c r="G431" s="78">
        <v>69047555</v>
      </c>
      <c r="H431" s="108">
        <v>2000000</v>
      </c>
      <c r="I431" s="20"/>
      <c r="J431" s="20"/>
    </row>
    <row r="432" spans="1:10" ht="18" thickBot="1">
      <c r="A432" s="29"/>
      <c r="B432" s="27" t="s">
        <v>679</v>
      </c>
      <c r="C432" s="27"/>
      <c r="D432" s="27"/>
      <c r="E432" s="27"/>
      <c r="F432" s="27"/>
      <c r="G432" s="36">
        <f>SUM(G426:G431)</f>
        <v>252115730</v>
      </c>
      <c r="H432" s="36">
        <f>SUM(H429:H431)</f>
        <v>12000000</v>
      </c>
      <c r="I432" s="10"/>
      <c r="J432" s="10"/>
    </row>
    <row r="433" spans="1:10" ht="18" thickTop="1">
      <c r="A433" s="29"/>
      <c r="B433" s="27"/>
      <c r="C433" s="27"/>
      <c r="D433" s="27"/>
      <c r="E433" s="27"/>
      <c r="F433" s="27"/>
      <c r="G433" s="37"/>
      <c r="H433" s="37"/>
      <c r="I433" s="10"/>
      <c r="J433" s="10"/>
    </row>
    <row r="434" spans="1:10" ht="17.25">
      <c r="A434" s="29"/>
      <c r="B434" s="27"/>
      <c r="C434" s="27"/>
      <c r="D434" s="27"/>
      <c r="E434" s="27"/>
      <c r="F434" s="27"/>
      <c r="G434" s="37"/>
      <c r="H434" s="37"/>
      <c r="I434" s="20"/>
      <c r="J434" s="20"/>
    </row>
    <row r="435" spans="1:10" ht="17.25">
      <c r="A435" s="29"/>
      <c r="B435" s="27" t="s">
        <v>489</v>
      </c>
      <c r="C435" s="27"/>
      <c r="D435" s="27"/>
      <c r="E435" s="27"/>
      <c r="F435" s="27"/>
      <c r="G435" s="30" t="s">
        <v>1</v>
      </c>
      <c r="H435" s="30">
        <v>41275</v>
      </c>
      <c r="I435" s="20"/>
      <c r="J435" s="20"/>
    </row>
    <row r="436" spans="1:10" ht="17.25">
      <c r="A436" s="29"/>
      <c r="B436" s="28"/>
      <c r="C436" s="28"/>
      <c r="D436" s="28"/>
      <c r="E436" s="28"/>
      <c r="F436" s="27"/>
      <c r="G436" s="31" t="s">
        <v>666</v>
      </c>
      <c r="H436" s="31" t="s">
        <v>666</v>
      </c>
      <c r="I436" s="20"/>
      <c r="J436" s="20"/>
    </row>
    <row r="437" spans="1:10" ht="17.25">
      <c r="A437" s="29"/>
      <c r="B437" s="28" t="s">
        <v>561</v>
      </c>
      <c r="C437" s="28"/>
      <c r="D437" s="28"/>
      <c r="E437" s="28"/>
      <c r="F437" s="27"/>
      <c r="G437" s="112"/>
      <c r="H437" s="78">
        <v>99957788</v>
      </c>
      <c r="I437" s="20"/>
      <c r="J437" s="20"/>
    </row>
    <row r="438" spans="1:10" ht="18" thickBot="1">
      <c r="A438" s="29"/>
      <c r="B438" s="27" t="s">
        <v>679</v>
      </c>
      <c r="C438" s="27"/>
      <c r="D438" s="27"/>
      <c r="E438" s="27"/>
      <c r="F438" s="27"/>
      <c r="G438" s="246"/>
      <c r="H438" s="246"/>
      <c r="I438" s="20"/>
      <c r="J438" s="20"/>
    </row>
    <row r="439" spans="1:10" ht="18.75" thickBot="1" thickTop="1">
      <c r="A439" s="29"/>
      <c r="B439" s="44"/>
      <c r="C439" s="46"/>
      <c r="D439" s="46"/>
      <c r="E439" s="46"/>
      <c r="F439" s="46"/>
      <c r="G439" s="36">
        <f>SUM(G437:G438)</f>
        <v>0</v>
      </c>
      <c r="H439" s="36">
        <f>SUM(H437:H438)</f>
        <v>99957788</v>
      </c>
      <c r="I439" s="20"/>
      <c r="J439" s="20"/>
    </row>
    <row r="440" spans="1:10" ht="18" thickTop="1">
      <c r="A440" s="29"/>
      <c r="B440" s="44"/>
      <c r="C440" s="46"/>
      <c r="D440" s="46"/>
      <c r="E440" s="46"/>
      <c r="F440" s="46"/>
      <c r="G440" s="37"/>
      <c r="H440" s="37"/>
      <c r="I440" s="20"/>
      <c r="J440" s="20"/>
    </row>
    <row r="441" spans="1:10" ht="17.25">
      <c r="A441" s="29">
        <v>31</v>
      </c>
      <c r="B441" s="45" t="s">
        <v>505</v>
      </c>
      <c r="C441" s="45"/>
      <c r="D441" s="45"/>
      <c r="E441" s="45"/>
      <c r="F441" s="45"/>
      <c r="G441" s="30" t="s">
        <v>1</v>
      </c>
      <c r="H441" s="30">
        <v>41275</v>
      </c>
      <c r="I441" s="10"/>
      <c r="J441" s="10"/>
    </row>
    <row r="442" spans="1:10" ht="17.25">
      <c r="A442" s="29"/>
      <c r="B442" s="45"/>
      <c r="C442" s="45"/>
      <c r="D442" s="45"/>
      <c r="E442" s="45"/>
      <c r="F442" s="45"/>
      <c r="G442" s="31" t="s">
        <v>666</v>
      </c>
      <c r="H442" s="31" t="s">
        <v>666</v>
      </c>
      <c r="I442" s="20"/>
      <c r="J442" s="20"/>
    </row>
    <row r="443" spans="1:10" ht="17.25">
      <c r="A443" s="29"/>
      <c r="B443" s="49"/>
      <c r="C443" s="49"/>
      <c r="D443" s="49"/>
      <c r="E443" s="49"/>
      <c r="F443" s="49"/>
      <c r="G443" s="110"/>
      <c r="H443" s="110"/>
      <c r="I443" s="20"/>
      <c r="J443" s="20"/>
    </row>
    <row r="444" spans="1:10" ht="17.25">
      <c r="A444" s="29"/>
      <c r="B444" s="49" t="s">
        <v>273</v>
      </c>
      <c r="C444" s="111"/>
      <c r="D444" s="111"/>
      <c r="E444" s="111"/>
      <c r="F444" s="111"/>
      <c r="G444" s="112">
        <v>10958904</v>
      </c>
      <c r="H444" s="112">
        <v>254047</v>
      </c>
      <c r="I444" s="10"/>
      <c r="J444" s="10"/>
    </row>
    <row r="445" spans="1:10" ht="17.25">
      <c r="A445" s="29"/>
      <c r="B445" s="49" t="s">
        <v>274</v>
      </c>
      <c r="C445" s="111"/>
      <c r="D445" s="111"/>
      <c r="E445" s="111"/>
      <c r="F445" s="111"/>
      <c r="G445" s="112">
        <v>0</v>
      </c>
      <c r="H445" s="112">
        <v>2741531</v>
      </c>
      <c r="I445" s="10"/>
      <c r="J445" s="10"/>
    </row>
    <row r="446" spans="1:10" ht="17.25">
      <c r="A446" s="29"/>
      <c r="B446" s="49" t="s">
        <v>275</v>
      </c>
      <c r="C446" s="111"/>
      <c r="D446" s="111"/>
      <c r="E446" s="111"/>
      <c r="F446" s="111"/>
      <c r="G446" s="112">
        <v>73995020</v>
      </c>
      <c r="H446" s="112">
        <v>1224699</v>
      </c>
      <c r="I446" s="10"/>
      <c r="J446" s="10"/>
    </row>
    <row r="447" spans="1:10" ht="17.25">
      <c r="A447" s="29"/>
      <c r="B447" s="49" t="s">
        <v>490</v>
      </c>
      <c r="C447" s="111"/>
      <c r="D447" s="111"/>
      <c r="E447" s="111"/>
      <c r="F447" s="111"/>
      <c r="G447" s="112">
        <v>65068493</v>
      </c>
      <c r="H447" s="112">
        <v>7015359</v>
      </c>
      <c r="I447" s="10"/>
      <c r="J447" s="10"/>
    </row>
    <row r="448" spans="1:10" ht="17.25">
      <c r="A448" s="29"/>
      <c r="B448" s="49" t="s">
        <v>37</v>
      </c>
      <c r="C448" s="111"/>
      <c r="D448" s="111"/>
      <c r="E448" s="111"/>
      <c r="F448" s="111"/>
      <c r="G448" s="112">
        <v>40846824</v>
      </c>
      <c r="H448" s="112">
        <v>9016189</v>
      </c>
      <c r="I448" s="10"/>
      <c r="J448" s="10"/>
    </row>
    <row r="449" spans="1:10" ht="17.25">
      <c r="A449" s="29"/>
      <c r="B449" s="49" t="s">
        <v>38</v>
      </c>
      <c r="C449" s="111"/>
      <c r="D449" s="111"/>
      <c r="E449" s="111"/>
      <c r="F449" s="111"/>
      <c r="G449" s="112">
        <v>20423412</v>
      </c>
      <c r="H449" s="112">
        <v>38739726</v>
      </c>
      <c r="I449" s="10"/>
      <c r="J449" s="10"/>
    </row>
    <row r="450" spans="1:10" ht="17.25">
      <c r="A450" s="29"/>
      <c r="B450" s="49" t="s">
        <v>39</v>
      </c>
      <c r="C450" s="111"/>
      <c r="D450" s="111"/>
      <c r="E450" s="111"/>
      <c r="F450" s="111"/>
      <c r="G450" s="112">
        <v>40846824</v>
      </c>
      <c r="H450" s="112">
        <v>0</v>
      </c>
      <c r="I450" s="10"/>
      <c r="J450" s="10"/>
    </row>
    <row r="451" spans="1:10" ht="17.25">
      <c r="A451" s="29"/>
      <c r="B451" s="49" t="s">
        <v>509</v>
      </c>
      <c r="C451" s="111"/>
      <c r="D451" s="111"/>
      <c r="E451" s="111"/>
      <c r="F451" s="111"/>
      <c r="G451" s="112">
        <v>25663761</v>
      </c>
      <c r="H451" s="112">
        <v>0</v>
      </c>
      <c r="I451" s="10"/>
      <c r="J451" s="10"/>
    </row>
    <row r="452" spans="1:10" ht="17.25">
      <c r="A452" s="29"/>
      <c r="B452" s="49" t="s">
        <v>296</v>
      </c>
      <c r="C452" s="111"/>
      <c r="D452" s="111"/>
      <c r="E452" s="111"/>
      <c r="F452" s="111"/>
      <c r="G452" s="112">
        <v>53790784</v>
      </c>
      <c r="H452" s="112">
        <v>0</v>
      </c>
      <c r="I452" s="10"/>
      <c r="J452" s="10"/>
    </row>
    <row r="453" spans="1:10" ht="17.25">
      <c r="A453" s="29"/>
      <c r="B453" s="49" t="s">
        <v>520</v>
      </c>
      <c r="C453" s="111"/>
      <c r="D453" s="111"/>
      <c r="E453" s="111"/>
      <c r="F453" s="111"/>
      <c r="G453" s="112">
        <v>3000000</v>
      </c>
      <c r="H453" s="112">
        <v>0</v>
      </c>
      <c r="I453" s="10"/>
      <c r="J453" s="10"/>
    </row>
    <row r="454" spans="1:10" ht="17.25">
      <c r="A454" s="29"/>
      <c r="B454" s="49" t="s">
        <v>521</v>
      </c>
      <c r="C454" s="111"/>
      <c r="D454" s="111"/>
      <c r="E454" s="111"/>
      <c r="F454" s="111"/>
      <c r="G454" s="112">
        <v>1500000</v>
      </c>
      <c r="H454" s="112">
        <v>0</v>
      </c>
      <c r="I454" s="10"/>
      <c r="J454" s="10"/>
    </row>
    <row r="455" spans="1:10" ht="17.25">
      <c r="A455" s="29"/>
      <c r="B455" s="49" t="s">
        <v>522</v>
      </c>
      <c r="C455" s="111"/>
      <c r="D455" s="111"/>
      <c r="E455" s="111"/>
      <c r="F455" s="111"/>
      <c r="G455" s="112">
        <v>2500000</v>
      </c>
      <c r="H455" s="112">
        <v>0</v>
      </c>
      <c r="I455" s="10"/>
      <c r="J455" s="10"/>
    </row>
    <row r="456" spans="1:10" ht="17.25">
      <c r="A456" s="29"/>
      <c r="B456" s="49" t="s">
        <v>41</v>
      </c>
      <c r="C456" s="111"/>
      <c r="D456" s="111"/>
      <c r="E456" s="111"/>
      <c r="F456" s="111"/>
      <c r="G456" s="112">
        <v>27375000</v>
      </c>
      <c r="H456" s="112">
        <v>0</v>
      </c>
      <c r="I456" s="10"/>
      <c r="J456" s="10"/>
    </row>
    <row r="457" spans="1:10" ht="17.25">
      <c r="A457" s="29"/>
      <c r="B457" s="49" t="s">
        <v>523</v>
      </c>
      <c r="C457" s="111"/>
      <c r="D457" s="111"/>
      <c r="E457" s="111"/>
      <c r="F457" s="111"/>
      <c r="G457" s="112">
        <v>9840000</v>
      </c>
      <c r="H457" s="112"/>
      <c r="I457" s="10"/>
      <c r="J457" s="10"/>
    </row>
    <row r="458" spans="1:10" ht="17.25">
      <c r="A458" s="29"/>
      <c r="B458" s="49" t="s">
        <v>40</v>
      </c>
      <c r="C458" s="111"/>
      <c r="D458" s="111"/>
      <c r="E458" s="111"/>
      <c r="F458" s="111"/>
      <c r="G458" s="112">
        <v>44000000</v>
      </c>
      <c r="H458" s="112"/>
      <c r="I458" s="10"/>
      <c r="J458" s="10"/>
    </row>
    <row r="459" spans="1:10" ht="17.25">
      <c r="A459" s="29"/>
      <c r="B459" s="49" t="s">
        <v>524</v>
      </c>
      <c r="C459" s="111"/>
      <c r="D459" s="111"/>
      <c r="E459" s="111"/>
      <c r="F459" s="111"/>
      <c r="G459" s="112">
        <v>3041322</v>
      </c>
      <c r="H459" s="112"/>
      <c r="I459" s="10"/>
      <c r="J459" s="10"/>
    </row>
    <row r="460" spans="1:10" ht="17.25">
      <c r="A460" s="29"/>
      <c r="B460" s="49" t="s">
        <v>525</v>
      </c>
      <c r="C460" s="111"/>
      <c r="D460" s="111"/>
      <c r="E460" s="111"/>
      <c r="F460" s="111"/>
      <c r="G460" s="112">
        <v>3575000</v>
      </c>
      <c r="H460" s="112"/>
      <c r="I460" s="10"/>
      <c r="J460" s="10"/>
    </row>
    <row r="461" spans="1:10" ht="17.25">
      <c r="A461" s="29"/>
      <c r="B461" s="49" t="s">
        <v>526</v>
      </c>
      <c r="C461" s="111"/>
      <c r="D461" s="111"/>
      <c r="E461" s="111"/>
      <c r="F461" s="111"/>
      <c r="G461" s="112">
        <v>1363635</v>
      </c>
      <c r="H461" s="112"/>
      <c r="I461" s="10"/>
      <c r="J461" s="10"/>
    </row>
    <row r="462" spans="1:10" ht="17.25">
      <c r="A462" s="29"/>
      <c r="B462" s="49" t="s">
        <v>527</v>
      </c>
      <c r="C462" s="111"/>
      <c r="D462" s="111"/>
      <c r="E462" s="111"/>
      <c r="F462" s="111"/>
      <c r="G462" s="112">
        <v>23409089</v>
      </c>
      <c r="H462" s="112">
        <v>0</v>
      </c>
      <c r="I462" s="10"/>
      <c r="J462" s="10"/>
    </row>
    <row r="463" spans="1:10" ht="18" thickBot="1">
      <c r="A463" s="29"/>
      <c r="B463" s="27" t="s">
        <v>679</v>
      </c>
      <c r="C463" s="45"/>
      <c r="D463" s="45"/>
      <c r="E463" s="45"/>
      <c r="F463" s="113"/>
      <c r="G463" s="114">
        <f>SUM(G444:G462)</f>
        <v>451198068</v>
      </c>
      <c r="H463" s="114">
        <f>SUM(H444:H462)</f>
        <v>58991551</v>
      </c>
      <c r="I463" s="10"/>
      <c r="J463" s="10"/>
    </row>
    <row r="464" spans="1:10" ht="18" thickTop="1">
      <c r="A464" s="29"/>
      <c r="B464" s="27"/>
      <c r="C464" s="45"/>
      <c r="D464" s="45"/>
      <c r="E464" s="45"/>
      <c r="F464" s="113"/>
      <c r="G464" s="116"/>
      <c r="H464" s="116"/>
      <c r="I464" s="10"/>
      <c r="J464" s="10"/>
    </row>
    <row r="465" spans="1:10" ht="17.25">
      <c r="A465" s="29"/>
      <c r="B465" s="44"/>
      <c r="C465" s="46"/>
      <c r="D465" s="46"/>
      <c r="E465" s="46"/>
      <c r="F465" s="46"/>
      <c r="G465" s="115"/>
      <c r="H465" s="116"/>
      <c r="I465" s="20"/>
      <c r="J465" s="20"/>
    </row>
    <row r="466" spans="1:10" ht="17.25">
      <c r="A466" s="29">
        <v>32</v>
      </c>
      <c r="B466" s="45" t="s">
        <v>276</v>
      </c>
      <c r="C466" s="45"/>
      <c r="D466" s="45"/>
      <c r="E466" s="45"/>
      <c r="F466" s="45"/>
      <c r="G466" s="30" t="s">
        <v>1</v>
      </c>
      <c r="H466" s="30">
        <v>41275</v>
      </c>
      <c r="I466" s="10"/>
      <c r="J466" s="10"/>
    </row>
    <row r="467" spans="1:10" ht="17.25">
      <c r="A467" s="29"/>
      <c r="B467" s="45"/>
      <c r="C467" s="45"/>
      <c r="D467" s="45"/>
      <c r="E467" s="45"/>
      <c r="F467" s="45"/>
      <c r="G467" s="31" t="s">
        <v>666</v>
      </c>
      <c r="H467" s="31" t="s">
        <v>666</v>
      </c>
      <c r="I467" s="20"/>
      <c r="J467" s="20"/>
    </row>
    <row r="468" spans="1:10" ht="17.25">
      <c r="A468" s="29"/>
      <c r="B468" s="49" t="s">
        <v>495</v>
      </c>
      <c r="C468" s="111"/>
      <c r="D468" s="111"/>
      <c r="E468" s="111"/>
      <c r="F468" s="111"/>
      <c r="G468" s="112">
        <v>45613230</v>
      </c>
      <c r="H468" s="112">
        <v>35074340</v>
      </c>
      <c r="I468" s="20"/>
      <c r="J468" s="20"/>
    </row>
    <row r="469" spans="1:10" ht="17.25">
      <c r="A469" s="29"/>
      <c r="B469" s="49" t="s">
        <v>49</v>
      </c>
      <c r="C469" s="111"/>
      <c r="D469" s="111"/>
      <c r="E469" s="111"/>
      <c r="F469" s="111"/>
      <c r="G469" s="112"/>
      <c r="H469" s="112"/>
      <c r="I469" s="10"/>
      <c r="J469" s="10"/>
    </row>
    <row r="470" spans="1:10" ht="17.25">
      <c r="A470" s="29"/>
      <c r="B470" s="49" t="s">
        <v>518</v>
      </c>
      <c r="C470" s="111"/>
      <c r="D470" s="111"/>
      <c r="E470" s="111"/>
      <c r="F470" s="111"/>
      <c r="G470" s="112">
        <v>585800000</v>
      </c>
      <c r="H470" s="112">
        <v>0</v>
      </c>
      <c r="I470" s="10"/>
      <c r="J470" s="10"/>
    </row>
    <row r="471" spans="1:10" ht="17.25">
      <c r="A471" s="29"/>
      <c r="B471" s="49" t="s">
        <v>519</v>
      </c>
      <c r="C471" s="111"/>
      <c r="D471" s="111"/>
      <c r="E471" s="111"/>
      <c r="F471" s="111"/>
      <c r="G471" s="112"/>
      <c r="H471" s="112">
        <v>0</v>
      </c>
      <c r="I471" s="10"/>
      <c r="J471" s="10"/>
    </row>
    <row r="472" spans="1:10" ht="17.25">
      <c r="A472" s="29"/>
      <c r="B472" s="49" t="s">
        <v>50</v>
      </c>
      <c r="C472" s="111"/>
      <c r="D472" s="111"/>
      <c r="E472" s="111"/>
      <c r="F472" s="111"/>
      <c r="G472" s="112">
        <v>8141800</v>
      </c>
      <c r="H472" s="112">
        <v>0</v>
      </c>
      <c r="I472" s="10"/>
      <c r="J472" s="10"/>
    </row>
    <row r="473" spans="1:10" ht="17.25">
      <c r="A473" s="29"/>
      <c r="B473" s="49" t="s">
        <v>295</v>
      </c>
      <c r="C473" s="111"/>
      <c r="D473" s="111"/>
      <c r="E473" s="111"/>
      <c r="F473" s="111"/>
      <c r="G473" s="112">
        <v>0</v>
      </c>
      <c r="H473" s="112">
        <v>21822700</v>
      </c>
      <c r="I473" s="10"/>
      <c r="J473" s="10"/>
    </row>
    <row r="474" spans="1:10" ht="17.25">
      <c r="A474" s="29"/>
      <c r="B474" s="49" t="s">
        <v>294</v>
      </c>
      <c r="C474" s="111"/>
      <c r="D474" s="111"/>
      <c r="E474" s="111"/>
      <c r="F474" s="111"/>
      <c r="G474" s="112">
        <v>0</v>
      </c>
      <c r="H474" s="112">
        <v>95313000</v>
      </c>
      <c r="I474" s="10"/>
      <c r="J474" s="10"/>
    </row>
    <row r="475" spans="1:10" ht="17.25">
      <c r="A475" s="29"/>
      <c r="B475" s="49" t="s">
        <v>553</v>
      </c>
      <c r="C475" s="111"/>
      <c r="D475" s="111"/>
      <c r="E475" s="111"/>
      <c r="F475" s="111"/>
      <c r="G475" s="112">
        <v>0</v>
      </c>
      <c r="H475" s="112">
        <v>17400000</v>
      </c>
      <c r="I475" s="10"/>
      <c r="J475" s="10"/>
    </row>
    <row r="476" spans="1:10" ht="17.25">
      <c r="A476" s="29"/>
      <c r="B476" s="49" t="s">
        <v>554</v>
      </c>
      <c r="C476" s="111"/>
      <c r="D476" s="111"/>
      <c r="E476" s="111"/>
      <c r="F476" s="111"/>
      <c r="G476" s="112">
        <v>0</v>
      </c>
      <c r="H476" s="112">
        <v>45958000</v>
      </c>
      <c r="I476" s="10"/>
      <c r="J476" s="10"/>
    </row>
    <row r="477" spans="1:10" ht="18" thickBot="1">
      <c r="A477" s="28"/>
      <c r="B477" s="27" t="s">
        <v>679</v>
      </c>
      <c r="C477" s="45"/>
      <c r="D477" s="45"/>
      <c r="E477" s="45"/>
      <c r="F477" s="113"/>
      <c r="G477" s="114">
        <f>SUM(G468:G476)</f>
        <v>639555030</v>
      </c>
      <c r="H477" s="114">
        <f>SUM(H468:H476)</f>
        <v>215568040</v>
      </c>
      <c r="I477" s="10"/>
      <c r="J477" s="10"/>
    </row>
    <row r="478" spans="1:10" ht="18" thickTop="1">
      <c r="A478" s="28"/>
      <c r="B478" s="27"/>
      <c r="C478" s="45"/>
      <c r="D478" s="45"/>
      <c r="E478" s="45"/>
      <c r="F478" s="113"/>
      <c r="G478" s="116"/>
      <c r="H478" s="116"/>
      <c r="I478" s="20"/>
      <c r="J478" s="20"/>
    </row>
    <row r="479" spans="1:10" ht="17.25">
      <c r="A479" s="26">
        <v>33</v>
      </c>
      <c r="B479" s="45" t="s">
        <v>277</v>
      </c>
      <c r="C479" s="45"/>
      <c r="D479" s="45"/>
      <c r="E479" s="45"/>
      <c r="F479" s="45"/>
      <c r="G479" s="30" t="s">
        <v>1</v>
      </c>
      <c r="H479" s="30">
        <v>41275</v>
      </c>
      <c r="I479" s="20"/>
      <c r="J479" s="20"/>
    </row>
    <row r="480" spans="1:10" ht="17.25">
      <c r="A480" s="28"/>
      <c r="B480" s="45"/>
      <c r="C480" s="45"/>
      <c r="D480" s="45"/>
      <c r="E480" s="45"/>
      <c r="F480" s="45"/>
      <c r="G480" s="31" t="s">
        <v>666</v>
      </c>
      <c r="H480" s="31" t="s">
        <v>666</v>
      </c>
      <c r="I480" s="20"/>
      <c r="J480" s="20"/>
    </row>
    <row r="481" spans="1:10" ht="17.25">
      <c r="A481" s="88"/>
      <c r="B481" s="49" t="s">
        <v>278</v>
      </c>
      <c r="C481" s="111"/>
      <c r="D481" s="111"/>
      <c r="E481" s="111"/>
      <c r="F481" s="111"/>
      <c r="G481" s="112">
        <v>0</v>
      </c>
      <c r="H481" s="112">
        <v>3157872970</v>
      </c>
      <c r="I481" s="20"/>
      <c r="J481" s="20"/>
    </row>
    <row r="482" spans="1:10" ht="17.25">
      <c r="A482" s="26"/>
      <c r="B482" s="49" t="s">
        <v>279</v>
      </c>
      <c r="C482" s="111"/>
      <c r="D482" s="111"/>
      <c r="E482" s="111"/>
      <c r="F482" s="111"/>
      <c r="G482" s="112">
        <v>1238319070</v>
      </c>
      <c r="H482" s="112"/>
      <c r="I482" s="10"/>
      <c r="J482" s="10"/>
    </row>
    <row r="483" spans="1:10" ht="17.25">
      <c r="A483" s="68"/>
      <c r="B483" s="49"/>
      <c r="C483" s="111"/>
      <c r="D483" s="111"/>
      <c r="E483" s="111"/>
      <c r="F483" s="111"/>
      <c r="G483" s="112"/>
      <c r="H483" s="112"/>
      <c r="I483" s="10"/>
      <c r="J483" s="10"/>
    </row>
    <row r="484" spans="1:10" ht="18" thickBot="1">
      <c r="A484" s="29"/>
      <c r="B484" s="27" t="s">
        <v>679</v>
      </c>
      <c r="C484" s="45"/>
      <c r="D484" s="45"/>
      <c r="E484" s="45"/>
      <c r="F484" s="113"/>
      <c r="G484" s="114">
        <f>SUM(G481:G483)</f>
        <v>1238319070</v>
      </c>
      <c r="H484" s="114">
        <f>SUM(H481:H483)</f>
        <v>3157872970</v>
      </c>
      <c r="I484" s="10"/>
      <c r="J484" s="10"/>
    </row>
    <row r="485" spans="1:10" ht="18" thickTop="1">
      <c r="A485" s="88"/>
      <c r="B485" s="27"/>
      <c r="C485" s="27"/>
      <c r="D485" s="27"/>
      <c r="E485" s="27"/>
      <c r="F485" s="35"/>
      <c r="G485" s="117"/>
      <c r="H485" s="116"/>
      <c r="I485" s="20"/>
      <c r="J485" s="20"/>
    </row>
    <row r="486" spans="1:10" ht="17.25">
      <c r="A486" s="26">
        <v>34</v>
      </c>
      <c r="B486" s="45" t="s">
        <v>280</v>
      </c>
      <c r="C486" s="45"/>
      <c r="D486" s="45"/>
      <c r="E486" s="45"/>
      <c r="F486" s="45"/>
      <c r="G486" s="30" t="s">
        <v>1</v>
      </c>
      <c r="H486" s="30">
        <v>41275</v>
      </c>
      <c r="I486" s="10"/>
      <c r="J486" s="10"/>
    </row>
    <row r="487" spans="1:10" ht="17.25">
      <c r="A487" s="88"/>
      <c r="B487" s="45"/>
      <c r="C487" s="45"/>
      <c r="D487" s="45"/>
      <c r="E487" s="45"/>
      <c r="F487" s="45"/>
      <c r="G487" s="31" t="s">
        <v>666</v>
      </c>
      <c r="H487" s="31" t="s">
        <v>666</v>
      </c>
      <c r="I487" s="20"/>
      <c r="J487" s="20"/>
    </row>
    <row r="488" spans="1:10" ht="17.25">
      <c r="A488" s="88"/>
      <c r="B488" s="49"/>
      <c r="C488" s="49"/>
      <c r="D488" s="49"/>
      <c r="E488" s="49"/>
      <c r="F488" s="49"/>
      <c r="G488" s="110"/>
      <c r="H488" s="110"/>
      <c r="I488" s="20"/>
      <c r="J488" s="20"/>
    </row>
    <row r="489" spans="1:10" ht="17.25">
      <c r="A489" s="88"/>
      <c r="B489" s="49" t="s">
        <v>281</v>
      </c>
      <c r="C489" s="111"/>
      <c r="D489" s="111"/>
      <c r="E489" s="111"/>
      <c r="F489" s="111"/>
      <c r="G489" s="112">
        <v>1283412375</v>
      </c>
      <c r="H489" s="112">
        <v>1283761500</v>
      </c>
      <c r="I489" s="10"/>
      <c r="J489" s="10"/>
    </row>
    <row r="490" spans="1:10" ht="17.25">
      <c r="A490" s="88"/>
      <c r="B490" s="49"/>
      <c r="C490" s="111"/>
      <c r="D490" s="111"/>
      <c r="E490" s="111"/>
      <c r="F490" s="111"/>
      <c r="G490" s="112"/>
      <c r="H490" s="112"/>
      <c r="I490" s="10"/>
      <c r="J490" s="10"/>
    </row>
    <row r="491" spans="1:10" ht="18" thickBot="1">
      <c r="A491" s="88"/>
      <c r="B491" s="27" t="s">
        <v>679</v>
      </c>
      <c r="C491" s="45"/>
      <c r="D491" s="45"/>
      <c r="E491" s="45"/>
      <c r="F491" s="113"/>
      <c r="G491" s="114">
        <f>SUM(G489:G490)</f>
        <v>1283412375</v>
      </c>
      <c r="H491" s="114">
        <f>SUM(H489:H490)</f>
        <v>1283761500</v>
      </c>
      <c r="I491" s="10"/>
      <c r="J491" s="10"/>
    </row>
    <row r="492" spans="1:10" ht="18" thickTop="1">
      <c r="A492" s="88"/>
      <c r="B492" s="27"/>
      <c r="C492" s="45"/>
      <c r="D492" s="45"/>
      <c r="E492" s="45"/>
      <c r="F492" s="113"/>
      <c r="G492" s="116"/>
      <c r="H492" s="116"/>
      <c r="I492" s="10"/>
      <c r="J492" s="10"/>
    </row>
    <row r="493" spans="1:10" ht="17.25">
      <c r="A493" s="88">
        <v>35</v>
      </c>
      <c r="B493" s="27" t="s">
        <v>211</v>
      </c>
      <c r="C493" s="45"/>
      <c r="D493" s="45"/>
      <c r="E493" s="45"/>
      <c r="F493" s="113"/>
      <c r="G493" s="30" t="s">
        <v>1</v>
      </c>
      <c r="H493" s="30">
        <v>41275</v>
      </c>
      <c r="I493" s="10"/>
      <c r="J493" s="10"/>
    </row>
    <row r="494" spans="1:10" ht="17.25">
      <c r="A494" s="88"/>
      <c r="B494" s="27"/>
      <c r="C494" s="45"/>
      <c r="D494" s="45"/>
      <c r="E494" s="45"/>
      <c r="F494" s="113"/>
      <c r="G494" s="31" t="s">
        <v>666</v>
      </c>
      <c r="H494" s="31" t="s">
        <v>666</v>
      </c>
      <c r="I494" s="10"/>
      <c r="J494" s="10"/>
    </row>
    <row r="495" spans="1:10" ht="17.25">
      <c r="A495" s="88"/>
      <c r="B495" s="27"/>
      <c r="C495" s="45"/>
      <c r="D495" s="45"/>
      <c r="E495" s="45"/>
      <c r="F495" s="113"/>
      <c r="G495" s="39"/>
      <c r="H495" s="39"/>
      <c r="I495" s="10"/>
      <c r="J495" s="10"/>
    </row>
    <row r="496" spans="1:10" ht="17.25">
      <c r="A496" s="88"/>
      <c r="B496" s="28" t="s">
        <v>558</v>
      </c>
      <c r="C496" s="45"/>
      <c r="D496" s="45"/>
      <c r="E496" s="45"/>
      <c r="F496" s="113"/>
      <c r="G496" s="39"/>
      <c r="H496" s="112">
        <v>41669091</v>
      </c>
      <c r="I496" s="10"/>
      <c r="J496" s="10"/>
    </row>
    <row r="497" spans="1:10" ht="17.25">
      <c r="A497" s="88"/>
      <c r="B497" s="28" t="s">
        <v>559</v>
      </c>
      <c r="C497" s="45"/>
      <c r="D497" s="45"/>
      <c r="E497" s="45"/>
      <c r="F497" s="113"/>
      <c r="G497" s="39"/>
      <c r="H497" s="112">
        <v>92280000</v>
      </c>
      <c r="I497" s="10"/>
      <c r="J497" s="10"/>
    </row>
    <row r="498" spans="1:10" ht="17.25">
      <c r="A498" s="88"/>
      <c r="B498" s="28" t="s">
        <v>560</v>
      </c>
      <c r="C498" s="49"/>
      <c r="D498" s="49"/>
      <c r="E498" s="49"/>
      <c r="F498" s="113"/>
      <c r="G498" s="256"/>
      <c r="H498" s="112">
        <v>35000000</v>
      </c>
      <c r="I498" s="10"/>
      <c r="J498" s="10"/>
    </row>
    <row r="499" spans="1:10" ht="17.25">
      <c r="A499" s="88"/>
      <c r="B499" s="27"/>
      <c r="C499" s="45"/>
      <c r="D499" s="45"/>
      <c r="E499" s="45"/>
      <c r="F499" s="113"/>
      <c r="G499" s="116"/>
      <c r="H499" s="116"/>
      <c r="I499" s="10"/>
      <c r="J499" s="10"/>
    </row>
    <row r="500" spans="1:10" ht="18" thickBot="1">
      <c r="A500" s="88"/>
      <c r="B500" s="27"/>
      <c r="C500" s="45"/>
      <c r="D500" s="45"/>
      <c r="E500" s="45"/>
      <c r="F500" s="113"/>
      <c r="G500" s="114">
        <f>SUM(G498:G499)</f>
        <v>0</v>
      </c>
      <c r="H500" s="114">
        <f>SUM(H496:H499)</f>
        <v>168949091</v>
      </c>
      <c r="I500" s="10"/>
      <c r="J500" s="10"/>
    </row>
    <row r="501" spans="1:10" ht="18" thickTop="1">
      <c r="A501" s="88"/>
      <c r="B501" s="27"/>
      <c r="C501" s="27"/>
      <c r="D501" s="27"/>
      <c r="E501" s="27"/>
      <c r="F501" s="35"/>
      <c r="G501" s="117"/>
      <c r="H501" s="116"/>
      <c r="I501" s="20"/>
      <c r="J501" s="20"/>
    </row>
    <row r="502" spans="1:10" ht="17.25">
      <c r="A502" s="26">
        <v>36</v>
      </c>
      <c r="B502" s="27" t="s">
        <v>282</v>
      </c>
      <c r="C502" s="43"/>
      <c r="D502" s="43"/>
      <c r="E502" s="43"/>
      <c r="F502" s="118"/>
      <c r="G502" s="30" t="s">
        <v>10</v>
      </c>
      <c r="H502" s="30" t="s">
        <v>9</v>
      </c>
      <c r="I502" s="10"/>
      <c r="J502" s="10"/>
    </row>
    <row r="503" spans="1:10" ht="17.25">
      <c r="A503" s="68"/>
      <c r="B503" s="43"/>
      <c r="C503" s="43"/>
      <c r="D503" s="43"/>
      <c r="E503" s="43"/>
      <c r="F503" s="118"/>
      <c r="G503" s="31" t="s">
        <v>666</v>
      </c>
      <c r="H503" s="31" t="s">
        <v>666</v>
      </c>
      <c r="I503" s="20"/>
      <c r="J503" s="20"/>
    </row>
    <row r="504" spans="1:10" ht="17.25">
      <c r="A504" s="68"/>
      <c r="B504" s="42"/>
      <c r="C504" s="42"/>
      <c r="D504" s="42"/>
      <c r="E504" s="42"/>
      <c r="F504" s="119"/>
      <c r="G504" s="120"/>
      <c r="H504" s="112"/>
      <c r="I504" s="20"/>
      <c r="J504" s="20"/>
    </row>
    <row r="505" spans="1:10" ht="17.25">
      <c r="A505" s="29"/>
      <c r="B505" s="28" t="s">
        <v>283</v>
      </c>
      <c r="C505" s="42"/>
      <c r="D505" s="42"/>
      <c r="E505" s="42"/>
      <c r="F505" s="119"/>
      <c r="G505" s="64">
        <v>2413370914</v>
      </c>
      <c r="H505" s="112">
        <v>1361107343</v>
      </c>
      <c r="I505" s="10"/>
      <c r="J505" s="10"/>
    </row>
    <row r="506" spans="1:10" ht="17.25">
      <c r="A506" s="26"/>
      <c r="B506" s="28" t="s">
        <v>284</v>
      </c>
      <c r="C506" s="28"/>
      <c r="D506" s="28"/>
      <c r="E506" s="28"/>
      <c r="F506" s="28"/>
      <c r="G506" s="78">
        <v>70674465</v>
      </c>
      <c r="H506" s="78">
        <v>247486005</v>
      </c>
      <c r="I506" s="10"/>
      <c r="J506" s="10"/>
    </row>
    <row r="507" spans="1:10" ht="17.25">
      <c r="A507" s="26"/>
      <c r="B507" s="28" t="s">
        <v>285</v>
      </c>
      <c r="C507" s="28"/>
      <c r="D507" s="28"/>
      <c r="E507" s="28"/>
      <c r="F507" s="28"/>
      <c r="G507" s="78">
        <v>39542261</v>
      </c>
      <c r="H507" s="78">
        <v>193325043</v>
      </c>
      <c r="I507" s="10"/>
      <c r="J507" s="10"/>
    </row>
    <row r="508" spans="1:10" ht="17.25">
      <c r="A508" s="26"/>
      <c r="B508" s="28" t="s">
        <v>286</v>
      </c>
      <c r="C508" s="28"/>
      <c r="D508" s="28"/>
      <c r="E508" s="28"/>
      <c r="F508" s="28"/>
      <c r="G508" s="78">
        <v>295116736</v>
      </c>
      <c r="H508" s="78">
        <v>388644544</v>
      </c>
      <c r="I508" s="10"/>
      <c r="J508" s="10"/>
    </row>
    <row r="509" spans="1:10" ht="17.25">
      <c r="A509" s="26"/>
      <c r="B509" s="28" t="s">
        <v>287</v>
      </c>
      <c r="C509" s="28"/>
      <c r="D509" s="28"/>
      <c r="E509" s="28"/>
      <c r="F509" s="28"/>
      <c r="G509" s="78">
        <v>219490725</v>
      </c>
      <c r="H509" s="78">
        <v>260087204</v>
      </c>
      <c r="I509" s="10"/>
      <c r="J509" s="10"/>
    </row>
    <row r="510" spans="1:10" ht="18" thickBot="1">
      <c r="A510" s="26"/>
      <c r="B510" s="27" t="s">
        <v>679</v>
      </c>
      <c r="C510" s="27"/>
      <c r="D510" s="27"/>
      <c r="E510" s="27"/>
      <c r="F510" s="35"/>
      <c r="G510" s="106">
        <f>SUM(G505:G509)</f>
        <v>3038195101</v>
      </c>
      <c r="H510" s="106">
        <f>SUM(H505:H509)</f>
        <v>2450650139</v>
      </c>
      <c r="I510" s="10"/>
      <c r="J510" s="10"/>
    </row>
    <row r="511" spans="1:10" ht="18" thickTop="1">
      <c r="A511" s="26"/>
      <c r="B511" s="44"/>
      <c r="C511" s="46"/>
      <c r="D511" s="46"/>
      <c r="E511" s="46"/>
      <c r="F511" s="46"/>
      <c r="G511" s="115"/>
      <c r="H511" s="107"/>
      <c r="I511" s="20"/>
      <c r="J511" s="20"/>
    </row>
    <row r="512" spans="1:10" ht="17.25">
      <c r="A512" s="26">
        <v>37</v>
      </c>
      <c r="B512" s="27" t="s">
        <v>288</v>
      </c>
      <c r="C512" s="43"/>
      <c r="D512" s="43"/>
      <c r="E512" s="43"/>
      <c r="F512" s="118"/>
      <c r="G512" s="30" t="s">
        <v>10</v>
      </c>
      <c r="H512" s="30" t="s">
        <v>9</v>
      </c>
      <c r="I512" s="10"/>
      <c r="J512" s="10"/>
    </row>
    <row r="513" spans="1:10" ht="17.25">
      <c r="A513" s="68"/>
      <c r="B513" s="43"/>
      <c r="C513" s="43"/>
      <c r="D513" s="43"/>
      <c r="E513" s="43"/>
      <c r="F513" s="118"/>
      <c r="G513" s="31" t="s">
        <v>666</v>
      </c>
      <c r="H513" s="31" t="s">
        <v>666</v>
      </c>
      <c r="I513" s="20"/>
      <c r="J513" s="20"/>
    </row>
    <row r="514" spans="1:10" ht="17.25">
      <c r="A514" s="68"/>
      <c r="B514" s="42"/>
      <c r="C514" s="42"/>
      <c r="D514" s="42"/>
      <c r="E514" s="42"/>
      <c r="F514" s="119"/>
      <c r="G514" s="120"/>
      <c r="H514" s="39"/>
      <c r="I514" s="20"/>
      <c r="J514" s="20"/>
    </row>
    <row r="515" spans="1:10" ht="17.25">
      <c r="A515" s="26"/>
      <c r="B515" s="28" t="s">
        <v>283</v>
      </c>
      <c r="C515" s="42"/>
      <c r="D515" s="42"/>
      <c r="E515" s="42"/>
      <c r="F515" s="119"/>
      <c r="G515" s="78">
        <v>973102967</v>
      </c>
      <c r="H515" s="104">
        <v>853924051</v>
      </c>
      <c r="I515" s="10"/>
      <c r="J515" s="10"/>
    </row>
    <row r="516" spans="1:10" ht="17.25">
      <c r="A516" s="13"/>
      <c r="B516" s="28" t="s">
        <v>284</v>
      </c>
      <c r="C516" s="42"/>
      <c r="D516" s="42"/>
      <c r="E516" s="42"/>
      <c r="F516" s="119"/>
      <c r="G516" s="78">
        <v>2300212</v>
      </c>
      <c r="H516" s="78">
        <v>9241364</v>
      </c>
      <c r="I516" s="10"/>
      <c r="J516" s="10"/>
    </row>
    <row r="517" spans="1:10" ht="17.25">
      <c r="A517" s="13"/>
      <c r="B517" s="28" t="s">
        <v>285</v>
      </c>
      <c r="C517" s="42"/>
      <c r="D517" s="42"/>
      <c r="E517" s="42"/>
      <c r="F517" s="119"/>
      <c r="G517" s="78">
        <v>20370257</v>
      </c>
      <c r="H517" s="78">
        <v>11242136</v>
      </c>
      <c r="I517" s="10"/>
      <c r="J517" s="10"/>
    </row>
    <row r="518" spans="1:10" ht="17.25">
      <c r="A518" s="13"/>
      <c r="B518" s="28" t="s">
        <v>289</v>
      </c>
      <c r="C518" s="42"/>
      <c r="D518" s="42"/>
      <c r="E518" s="42"/>
      <c r="F518" s="119"/>
      <c r="G518" s="78">
        <v>88505152</v>
      </c>
      <c r="H518" s="78">
        <v>8050515</v>
      </c>
      <c r="I518" s="10"/>
      <c r="J518" s="10"/>
    </row>
    <row r="519" spans="1:10" ht="17.25">
      <c r="A519" s="13"/>
      <c r="B519" s="28" t="s">
        <v>5</v>
      </c>
      <c r="C519" s="42"/>
      <c r="D519" s="42"/>
      <c r="E519" s="42"/>
      <c r="F519" s="119"/>
      <c r="G519" s="78">
        <v>0</v>
      </c>
      <c r="H519" s="78">
        <v>0</v>
      </c>
      <c r="I519" s="10"/>
      <c r="J519" s="10"/>
    </row>
    <row r="520" spans="1:10" ht="17.25">
      <c r="A520" s="68"/>
      <c r="B520" s="28" t="s">
        <v>286</v>
      </c>
      <c r="C520" s="42"/>
      <c r="D520" s="42"/>
      <c r="E520" s="42"/>
      <c r="F520" s="119"/>
      <c r="G520" s="78">
        <v>178461413</v>
      </c>
      <c r="H520" s="78">
        <v>164333430</v>
      </c>
      <c r="I520" s="10"/>
      <c r="J520" s="10"/>
    </row>
    <row r="521" spans="1:10" ht="17.25">
      <c r="A521" s="29"/>
      <c r="B521" s="28" t="s">
        <v>287</v>
      </c>
      <c r="C521" s="42"/>
      <c r="D521" s="42"/>
      <c r="E521" s="42"/>
      <c r="F521" s="119"/>
      <c r="G521" s="78">
        <v>273085228</v>
      </c>
      <c r="H521" s="78">
        <v>80453636</v>
      </c>
      <c r="I521" s="10"/>
      <c r="J521" s="10"/>
    </row>
    <row r="522" spans="1:10" ht="18" thickBot="1">
      <c r="A522" s="26"/>
      <c r="B522" s="27" t="s">
        <v>679</v>
      </c>
      <c r="C522" s="27"/>
      <c r="D522" s="27"/>
      <c r="E522" s="27"/>
      <c r="F522" s="35"/>
      <c r="G522" s="106">
        <f>SUM(G515:G521)</f>
        <v>1535825229</v>
      </c>
      <c r="H522" s="106">
        <f>SUM(H515:H521)</f>
        <v>1127245132</v>
      </c>
      <c r="I522" s="10"/>
      <c r="J522" s="10"/>
    </row>
    <row r="523" spans="1:10" ht="18" thickTop="1">
      <c r="A523" s="26"/>
      <c r="B523" s="27"/>
      <c r="C523" s="27"/>
      <c r="D523" s="27"/>
      <c r="E523" s="27"/>
      <c r="F523" s="35"/>
      <c r="G523" s="107"/>
      <c r="H523" s="107"/>
      <c r="I523" s="10"/>
      <c r="J523" s="10"/>
    </row>
    <row r="524" spans="1:10" ht="17.25">
      <c r="A524" s="26"/>
      <c r="B524" s="27"/>
      <c r="C524" s="27"/>
      <c r="D524" s="27"/>
      <c r="E524" s="27"/>
      <c r="F524" s="35"/>
      <c r="G524" s="107"/>
      <c r="H524" s="107"/>
      <c r="I524" s="10"/>
      <c r="J524" s="10"/>
    </row>
    <row r="525" spans="1:10" ht="17.25">
      <c r="A525" s="26"/>
      <c r="B525" s="27"/>
      <c r="C525" s="27"/>
      <c r="D525" s="27"/>
      <c r="E525" s="27"/>
      <c r="F525" s="35"/>
      <c r="G525" s="107"/>
      <c r="H525" s="107"/>
      <c r="I525" s="10"/>
      <c r="J525" s="10"/>
    </row>
    <row r="526" spans="1:10" ht="17.25">
      <c r="A526" s="26">
        <v>38</v>
      </c>
      <c r="B526" s="27" t="s">
        <v>298</v>
      </c>
      <c r="C526" s="27"/>
      <c r="D526" s="27"/>
      <c r="E526" s="27"/>
      <c r="F526" s="35"/>
      <c r="G526" s="30" t="s">
        <v>10</v>
      </c>
      <c r="H526" s="30" t="s">
        <v>9</v>
      </c>
      <c r="I526" s="10"/>
      <c r="J526" s="10"/>
    </row>
    <row r="527" spans="1:10" ht="17.25">
      <c r="A527" s="13"/>
      <c r="B527" s="27"/>
      <c r="C527" s="27"/>
      <c r="D527" s="27"/>
      <c r="E527" s="27"/>
      <c r="F527" s="35"/>
      <c r="G527" s="31" t="s">
        <v>666</v>
      </c>
      <c r="H527" s="31" t="s">
        <v>666</v>
      </c>
      <c r="I527" s="10"/>
      <c r="J527" s="10"/>
    </row>
    <row r="528" spans="1:10" ht="17.25">
      <c r="A528" s="13"/>
      <c r="B528" s="28"/>
      <c r="C528" s="27"/>
      <c r="D528" s="27"/>
      <c r="E528" s="27"/>
      <c r="F528" s="35"/>
      <c r="G528" s="39"/>
      <c r="H528" s="39"/>
      <c r="I528" s="10"/>
      <c r="J528" s="10"/>
    </row>
    <row r="529" spans="1:10" ht="17.25">
      <c r="A529" s="13"/>
      <c r="B529" s="28"/>
      <c r="C529" s="27"/>
      <c r="D529" s="27"/>
      <c r="E529" s="27"/>
      <c r="F529" s="35"/>
      <c r="G529" s="78">
        <v>19648495</v>
      </c>
      <c r="H529" s="78"/>
      <c r="I529" s="10"/>
      <c r="J529" s="10"/>
    </row>
    <row r="530" spans="1:10" ht="17.25">
      <c r="A530" s="26"/>
      <c r="B530" s="28"/>
      <c r="C530" s="28"/>
      <c r="D530" s="28"/>
      <c r="E530" s="28"/>
      <c r="F530" s="35"/>
      <c r="G530" s="107"/>
      <c r="H530" s="65"/>
      <c r="I530" s="10"/>
      <c r="J530" s="10"/>
    </row>
    <row r="531" spans="1:10" ht="18" thickBot="1">
      <c r="A531" s="26"/>
      <c r="B531" s="27" t="s">
        <v>679</v>
      </c>
      <c r="C531" s="27"/>
      <c r="D531" s="27"/>
      <c r="E531" s="27"/>
      <c r="F531" s="35"/>
      <c r="G531" s="106">
        <f>SUM(G529:G530)</f>
        <v>19648495</v>
      </c>
      <c r="H531" s="106">
        <f>SUM(H529:H530)</f>
        <v>0</v>
      </c>
      <c r="I531" s="10"/>
      <c r="J531" s="10"/>
    </row>
    <row r="532" spans="1:10" ht="18" thickTop="1">
      <c r="A532" s="26"/>
      <c r="B532" s="27"/>
      <c r="C532" s="27"/>
      <c r="D532" s="27"/>
      <c r="E532" s="27"/>
      <c r="F532" s="35"/>
      <c r="G532" s="107"/>
      <c r="H532" s="107"/>
      <c r="I532" s="10"/>
      <c r="J532" s="10"/>
    </row>
    <row r="533" spans="1:10" ht="17.25">
      <c r="A533" s="26"/>
      <c r="B533" s="27" t="s">
        <v>299</v>
      </c>
      <c r="C533" s="28"/>
      <c r="D533" s="28"/>
      <c r="E533" s="28"/>
      <c r="F533" s="28"/>
      <c r="G533" s="37"/>
      <c r="H533" s="107"/>
      <c r="I533" s="10"/>
      <c r="J533" s="10"/>
    </row>
    <row r="534" spans="1:10" ht="17.25">
      <c r="A534" s="26"/>
      <c r="B534" s="27"/>
      <c r="C534" s="28"/>
      <c r="D534" s="28"/>
      <c r="E534" s="28"/>
      <c r="F534" s="28"/>
      <c r="G534" s="37"/>
      <c r="H534" s="37"/>
      <c r="I534" s="10"/>
      <c r="J534" s="10"/>
    </row>
    <row r="535" spans="1:10" ht="17.25">
      <c r="A535" s="26"/>
      <c r="B535" s="122" t="s">
        <v>300</v>
      </c>
      <c r="C535" s="123"/>
      <c r="D535" s="123"/>
      <c r="E535" s="123"/>
      <c r="F535" s="124" t="s">
        <v>301</v>
      </c>
      <c r="G535" s="244" t="s">
        <v>10</v>
      </c>
      <c r="H535" s="244" t="s">
        <v>9</v>
      </c>
      <c r="I535" s="10"/>
      <c r="J535" s="10"/>
    </row>
    <row r="536" spans="1:10" ht="17.25">
      <c r="A536" s="26"/>
      <c r="B536" s="125"/>
      <c r="C536" s="3"/>
      <c r="D536" s="3"/>
      <c r="E536" s="3"/>
      <c r="F536" s="248"/>
      <c r="G536" s="249"/>
      <c r="H536" s="247"/>
      <c r="I536" s="10"/>
      <c r="J536" s="10"/>
    </row>
    <row r="537" spans="1:10" ht="17.25">
      <c r="A537" s="26"/>
      <c r="B537" s="128" t="s">
        <v>302</v>
      </c>
      <c r="C537" s="25"/>
      <c r="D537" s="25"/>
      <c r="E537" s="25"/>
      <c r="F537" s="129"/>
      <c r="G537" s="130"/>
      <c r="H537" s="127"/>
      <c r="I537" s="10"/>
      <c r="J537" s="10"/>
    </row>
    <row r="538" spans="1:10" ht="17.25">
      <c r="A538" s="26"/>
      <c r="B538" s="128"/>
      <c r="C538" s="25"/>
      <c r="D538" s="25"/>
      <c r="E538" s="25"/>
      <c r="F538" s="129"/>
      <c r="G538" s="130"/>
      <c r="H538" s="130"/>
      <c r="I538" s="10"/>
      <c r="J538" s="10"/>
    </row>
    <row r="539" spans="1:10" ht="17.25">
      <c r="A539" s="13"/>
      <c r="B539" s="131" t="s">
        <v>303</v>
      </c>
      <c r="C539" s="25"/>
      <c r="D539" s="25"/>
      <c r="E539" s="25"/>
      <c r="F539" s="129"/>
      <c r="G539" s="130"/>
      <c r="H539" s="130"/>
      <c r="I539" s="10"/>
      <c r="J539" s="10"/>
    </row>
    <row r="540" spans="1:10" ht="17.25">
      <c r="A540" s="13"/>
      <c r="B540" s="132" t="s">
        <v>304</v>
      </c>
      <c r="C540" s="25"/>
      <c r="D540" s="25"/>
      <c r="E540" s="25"/>
      <c r="F540" s="133" t="s">
        <v>305</v>
      </c>
      <c r="G540" s="134" t="s">
        <v>66</v>
      </c>
      <c r="H540" s="254" t="s">
        <v>11</v>
      </c>
      <c r="I540" s="10"/>
      <c r="J540" s="10"/>
    </row>
    <row r="541" spans="1:10" ht="17.25">
      <c r="A541" s="13"/>
      <c r="B541" s="132" t="s">
        <v>306</v>
      </c>
      <c r="C541" s="25"/>
      <c r="D541" s="25"/>
      <c r="E541" s="25"/>
      <c r="F541" s="133" t="s">
        <v>305</v>
      </c>
      <c r="G541" s="134" t="s">
        <v>67</v>
      </c>
      <c r="H541" s="134" t="s">
        <v>12</v>
      </c>
      <c r="I541" s="10"/>
      <c r="J541" s="10"/>
    </row>
    <row r="542" spans="1:10" ht="17.25">
      <c r="A542" s="13"/>
      <c r="B542" s="131" t="s">
        <v>307</v>
      </c>
      <c r="C542" s="25"/>
      <c r="D542" s="25"/>
      <c r="E542" s="25"/>
      <c r="F542" s="133"/>
      <c r="G542" s="126"/>
      <c r="H542" s="136"/>
      <c r="I542" s="10"/>
      <c r="J542" s="10"/>
    </row>
    <row r="543" spans="1:10" ht="17.25">
      <c r="A543" s="13"/>
      <c r="B543" s="132" t="s">
        <v>308</v>
      </c>
      <c r="C543" s="25"/>
      <c r="D543" s="25"/>
      <c r="E543" s="25"/>
      <c r="F543" s="133" t="s">
        <v>305</v>
      </c>
      <c r="G543" s="134" t="s">
        <v>68</v>
      </c>
      <c r="H543" s="134" t="s">
        <v>13</v>
      </c>
      <c r="I543" s="10"/>
      <c r="J543" s="10"/>
    </row>
    <row r="544" spans="1:10" ht="17.25">
      <c r="A544" s="26"/>
      <c r="B544" s="132" t="s">
        <v>309</v>
      </c>
      <c r="C544" s="25"/>
      <c r="D544" s="25"/>
      <c r="E544" s="25"/>
      <c r="F544" s="133" t="s">
        <v>305</v>
      </c>
      <c r="G544" s="134" t="s">
        <v>77</v>
      </c>
      <c r="H544" s="134" t="s">
        <v>14</v>
      </c>
      <c r="I544" s="10"/>
      <c r="J544" s="10"/>
    </row>
    <row r="545" spans="1:10" ht="17.25">
      <c r="A545" s="29"/>
      <c r="B545" s="128" t="s">
        <v>310</v>
      </c>
      <c r="C545" s="25"/>
      <c r="D545" s="25"/>
      <c r="E545" s="25"/>
      <c r="F545" s="133"/>
      <c r="G545" s="130"/>
      <c r="H545" s="134"/>
      <c r="I545" s="10"/>
      <c r="J545" s="10"/>
    </row>
    <row r="546" spans="1:10" ht="17.25">
      <c r="A546" s="29"/>
      <c r="B546" s="132" t="s">
        <v>491</v>
      </c>
      <c r="C546" s="25"/>
      <c r="D546" s="25"/>
      <c r="E546" s="25"/>
      <c r="F546" s="133" t="s">
        <v>311</v>
      </c>
      <c r="G546" s="137" t="s">
        <v>80</v>
      </c>
      <c r="H546" s="254" t="s">
        <v>15</v>
      </c>
      <c r="I546" s="10"/>
      <c r="J546" s="10"/>
    </row>
    <row r="547" spans="1:10" ht="17.25">
      <c r="A547" s="29"/>
      <c r="B547" s="132" t="s">
        <v>312</v>
      </c>
      <c r="C547" s="25"/>
      <c r="D547" s="25"/>
      <c r="E547" s="25"/>
      <c r="F547" s="133" t="s">
        <v>311</v>
      </c>
      <c r="G547" s="137" t="s">
        <v>78</v>
      </c>
      <c r="H547" s="137" t="s">
        <v>16</v>
      </c>
      <c r="I547" s="10"/>
      <c r="J547" s="10"/>
    </row>
    <row r="548" spans="1:10" ht="17.25">
      <c r="A548" s="29"/>
      <c r="B548" s="132" t="s">
        <v>313</v>
      </c>
      <c r="C548" s="25"/>
      <c r="D548" s="25"/>
      <c r="E548" s="25"/>
      <c r="F548" s="133" t="s">
        <v>311</v>
      </c>
      <c r="G548" s="137" t="s">
        <v>79</v>
      </c>
      <c r="H548" s="137" t="s">
        <v>17</v>
      </c>
      <c r="I548" s="10"/>
      <c r="J548" s="10"/>
    </row>
    <row r="549" spans="1:10" ht="17.25">
      <c r="A549" s="29"/>
      <c r="B549" s="128" t="s">
        <v>314</v>
      </c>
      <c r="C549" s="25"/>
      <c r="D549" s="25"/>
      <c r="E549" s="25"/>
      <c r="F549" s="133"/>
      <c r="G549" s="130"/>
      <c r="H549" s="137"/>
      <c r="I549" s="10"/>
      <c r="J549" s="10"/>
    </row>
    <row r="550" spans="1:10" ht="17.25">
      <c r="A550" s="29"/>
      <c r="B550" s="131" t="s">
        <v>315</v>
      </c>
      <c r="C550" s="25"/>
      <c r="D550" s="25"/>
      <c r="E550" s="25"/>
      <c r="F550" s="133"/>
      <c r="G550" s="130"/>
      <c r="H550" s="126"/>
      <c r="I550" s="10"/>
      <c r="J550" s="10"/>
    </row>
    <row r="551" spans="1:10" ht="17.25">
      <c r="A551" s="29"/>
      <c r="B551" s="132" t="s">
        <v>316</v>
      </c>
      <c r="C551" s="25"/>
      <c r="D551" s="25"/>
      <c r="E551" s="25"/>
      <c r="F551" s="133" t="s">
        <v>305</v>
      </c>
      <c r="G551" s="138" t="s">
        <v>69</v>
      </c>
      <c r="H551" s="138" t="s">
        <v>18</v>
      </c>
      <c r="I551" s="10"/>
      <c r="J551" s="10"/>
    </row>
    <row r="552" spans="1:10" ht="17.25">
      <c r="A552" s="29"/>
      <c r="B552" s="132" t="s">
        <v>317</v>
      </c>
      <c r="C552" s="25"/>
      <c r="D552" s="25"/>
      <c r="E552" s="25"/>
      <c r="F552" s="133" t="s">
        <v>305</v>
      </c>
      <c r="G552" s="138" t="s">
        <v>70</v>
      </c>
      <c r="H552" s="138" t="s">
        <v>19</v>
      </c>
      <c r="I552" s="10"/>
      <c r="J552" s="10"/>
    </row>
    <row r="553" spans="1:10" ht="17.25">
      <c r="A553" s="29"/>
      <c r="B553" s="131" t="s">
        <v>318</v>
      </c>
      <c r="C553" s="25"/>
      <c r="D553" s="25"/>
      <c r="E553" s="25"/>
      <c r="F553" s="133"/>
      <c r="G553" s="139"/>
      <c r="H553" s="138"/>
      <c r="I553" s="10"/>
      <c r="J553" s="10"/>
    </row>
    <row r="554" spans="1:10" ht="17.25">
      <c r="A554" s="29"/>
      <c r="B554" s="132" t="s">
        <v>319</v>
      </c>
      <c r="C554" s="25"/>
      <c r="D554" s="25"/>
      <c r="E554" s="25"/>
      <c r="F554" s="133" t="s">
        <v>305</v>
      </c>
      <c r="G554" s="138" t="s">
        <v>71</v>
      </c>
      <c r="H554" s="134" t="s">
        <v>20</v>
      </c>
      <c r="I554" s="10"/>
      <c r="J554" s="10"/>
    </row>
    <row r="555" spans="1:10" ht="17.25">
      <c r="A555" s="29"/>
      <c r="B555" s="132" t="s">
        <v>320</v>
      </c>
      <c r="C555" s="25"/>
      <c r="D555" s="25"/>
      <c r="E555" s="25"/>
      <c r="F555" s="133" t="s">
        <v>305</v>
      </c>
      <c r="G555" s="138" t="s">
        <v>72</v>
      </c>
      <c r="H555" s="138" t="s">
        <v>21</v>
      </c>
      <c r="I555" s="10"/>
      <c r="J555" s="10"/>
    </row>
    <row r="556" spans="1:10" ht="17.25">
      <c r="A556" s="29"/>
      <c r="B556" s="131" t="s">
        <v>321</v>
      </c>
      <c r="C556" s="25"/>
      <c r="D556" s="25"/>
      <c r="E556" s="25"/>
      <c r="F556" s="133" t="s">
        <v>305</v>
      </c>
      <c r="G556" s="252" t="s">
        <v>73</v>
      </c>
      <c r="H556" s="252" t="s">
        <v>22</v>
      </c>
      <c r="I556" s="10"/>
      <c r="J556" s="10"/>
    </row>
    <row r="557" spans="1:10" ht="17.25">
      <c r="A557" s="29"/>
      <c r="B557" s="140"/>
      <c r="C557" s="141"/>
      <c r="D557" s="141"/>
      <c r="E557" s="141"/>
      <c r="F557" s="142"/>
      <c r="G557" s="250"/>
      <c r="H557" s="251"/>
      <c r="I557" s="10"/>
      <c r="J557" s="10"/>
    </row>
    <row r="558" spans="1:10" ht="17.25">
      <c r="A558" s="29"/>
      <c r="B558" s="86"/>
      <c r="C558" s="25"/>
      <c r="D558" s="25"/>
      <c r="E558" s="25"/>
      <c r="F558" s="143"/>
      <c r="G558" s="37"/>
      <c r="H558" s="255"/>
      <c r="I558" s="10"/>
      <c r="J558" s="10"/>
    </row>
    <row r="559" spans="1:10" ht="17.25">
      <c r="A559" s="29"/>
      <c r="B559" s="86"/>
      <c r="C559" s="25"/>
      <c r="D559" s="25"/>
      <c r="E559" s="25"/>
      <c r="F559" s="143"/>
      <c r="G559" s="37"/>
      <c r="H559" s="255"/>
      <c r="I559" s="10"/>
      <c r="J559" s="10"/>
    </row>
    <row r="560" spans="1:10" ht="17.25">
      <c r="A560" s="29"/>
      <c r="B560" s="86"/>
      <c r="C560" s="25"/>
      <c r="D560" s="25"/>
      <c r="E560" s="25"/>
      <c r="F560" s="143"/>
      <c r="G560" s="37"/>
      <c r="H560" s="255"/>
      <c r="I560" s="10"/>
      <c r="J560" s="10"/>
    </row>
    <row r="561" spans="1:10" ht="17.25">
      <c r="A561" s="29"/>
      <c r="B561" s="20" t="s">
        <v>322</v>
      </c>
      <c r="C561" s="28"/>
      <c r="D561" s="28"/>
      <c r="E561" s="28"/>
      <c r="F561" s="28"/>
      <c r="G561" s="28"/>
      <c r="H561" s="40"/>
      <c r="I561" s="10"/>
      <c r="J561" s="10"/>
    </row>
    <row r="562" spans="1:10" ht="17.25">
      <c r="A562" s="29"/>
      <c r="B562" s="20"/>
      <c r="C562" s="28"/>
      <c r="D562" s="28"/>
      <c r="E562" s="28"/>
      <c r="F562" s="28"/>
      <c r="G562" s="28"/>
      <c r="H562" s="144" t="s">
        <v>323</v>
      </c>
      <c r="I562" s="10"/>
      <c r="J562" s="10"/>
    </row>
    <row r="563" spans="1:10" ht="17.25">
      <c r="A563" s="29"/>
      <c r="B563" s="122" t="s">
        <v>300</v>
      </c>
      <c r="C563" s="123"/>
      <c r="D563" s="123"/>
      <c r="E563" s="123"/>
      <c r="F563" s="122" t="s">
        <v>324</v>
      </c>
      <c r="G563" s="123" t="s">
        <v>325</v>
      </c>
      <c r="H563" s="124" t="s">
        <v>326</v>
      </c>
      <c r="I563" s="10"/>
      <c r="J563" s="10"/>
    </row>
    <row r="564" spans="1:10" ht="17.25">
      <c r="A564" s="29"/>
      <c r="B564" s="146" t="s">
        <v>327</v>
      </c>
      <c r="C564" s="25"/>
      <c r="D564" s="25"/>
      <c r="E564" s="25"/>
      <c r="F564" s="147">
        <v>99458000000</v>
      </c>
      <c r="G564" s="148">
        <v>81885334735</v>
      </c>
      <c r="H564" s="275" t="s">
        <v>60</v>
      </c>
      <c r="I564" s="10"/>
      <c r="J564" s="10"/>
    </row>
    <row r="565" spans="1:10" ht="17.25">
      <c r="A565" s="29"/>
      <c r="B565" s="146" t="s">
        <v>328</v>
      </c>
      <c r="C565" s="25"/>
      <c r="D565" s="25"/>
      <c r="E565" s="25"/>
      <c r="F565" s="147">
        <v>33445400000</v>
      </c>
      <c r="G565" s="148">
        <v>17767023936</v>
      </c>
      <c r="H565" s="275" t="s">
        <v>61</v>
      </c>
      <c r="I565" s="149"/>
      <c r="J565" s="10"/>
    </row>
    <row r="566" spans="1:10" ht="17.25">
      <c r="A566" s="29"/>
      <c r="B566" s="146" t="s">
        <v>329</v>
      </c>
      <c r="C566" s="25"/>
      <c r="D566" s="25"/>
      <c r="E566" s="25"/>
      <c r="F566" s="147">
        <f>F564-F565</f>
        <v>66012600000</v>
      </c>
      <c r="G566" s="148">
        <f>G564-G565</f>
        <v>64118310799</v>
      </c>
      <c r="H566" s="275" t="s">
        <v>62</v>
      </c>
      <c r="I566" s="149"/>
      <c r="J566" s="10"/>
    </row>
    <row r="567" spans="1:10" ht="17.25">
      <c r="A567" s="29"/>
      <c r="B567" s="146" t="s">
        <v>330</v>
      </c>
      <c r="C567" s="25"/>
      <c r="D567" s="25"/>
      <c r="E567" s="25"/>
      <c r="F567" s="147">
        <v>8380000000</v>
      </c>
      <c r="G567" s="148">
        <v>4190000000</v>
      </c>
      <c r="H567" s="275" t="s">
        <v>63</v>
      </c>
      <c r="I567" s="149"/>
      <c r="J567" s="10"/>
    </row>
    <row r="568" spans="1:10" ht="17.25">
      <c r="A568" s="29"/>
      <c r="B568" s="146" t="s">
        <v>213</v>
      </c>
      <c r="C568" s="25"/>
      <c r="D568" s="25"/>
      <c r="E568" s="25"/>
      <c r="F568" s="147">
        <v>167600000</v>
      </c>
      <c r="G568" s="148">
        <v>83800000</v>
      </c>
      <c r="H568" s="275" t="s">
        <v>63</v>
      </c>
      <c r="I568" s="149"/>
      <c r="J568" s="10"/>
    </row>
    <row r="569" spans="1:10" ht="17.25">
      <c r="A569" s="29"/>
      <c r="B569" s="146" t="s">
        <v>331</v>
      </c>
      <c r="C569" s="25"/>
      <c r="D569" s="25"/>
      <c r="E569" s="25"/>
      <c r="F569" s="147">
        <f>F566-F567-F568</f>
        <v>57465000000</v>
      </c>
      <c r="G569" s="148">
        <f>G566-G567-G568</f>
        <v>59844510799</v>
      </c>
      <c r="H569" s="275" t="s">
        <v>64</v>
      </c>
      <c r="I569" s="149"/>
      <c r="J569" s="10"/>
    </row>
    <row r="570" spans="1:10" ht="17.25">
      <c r="A570" s="29"/>
      <c r="B570" s="146" t="s">
        <v>332</v>
      </c>
      <c r="C570" s="25"/>
      <c r="D570" s="25"/>
      <c r="E570" s="25"/>
      <c r="F570" s="147">
        <v>23000000000</v>
      </c>
      <c r="G570" s="148">
        <v>14760512132</v>
      </c>
      <c r="H570" s="275" t="s">
        <v>65</v>
      </c>
      <c r="I570" s="149"/>
      <c r="J570" s="10"/>
    </row>
    <row r="571" spans="1:10" ht="17.25">
      <c r="A571" s="29"/>
      <c r="B571" s="150"/>
      <c r="C571" s="141"/>
      <c r="D571" s="141"/>
      <c r="E571" s="141"/>
      <c r="F571" s="152"/>
      <c r="G571" s="151"/>
      <c r="H571" s="151"/>
      <c r="I571" s="149"/>
      <c r="J571" s="10"/>
    </row>
    <row r="572" spans="1:10" ht="17.25">
      <c r="A572" s="29"/>
      <c r="B572" s="4"/>
      <c r="C572" s="25"/>
      <c r="D572" s="25"/>
      <c r="E572" s="25"/>
      <c r="F572" s="25"/>
      <c r="G572" s="25"/>
      <c r="H572" s="25"/>
      <c r="I572" s="10"/>
      <c r="J572" s="10"/>
    </row>
    <row r="573" spans="1:10" ht="17.25">
      <c r="A573" s="99"/>
      <c r="B573" s="1" t="s">
        <v>333</v>
      </c>
      <c r="C573" s="28"/>
      <c r="D573" s="28"/>
      <c r="E573" s="28"/>
      <c r="F573" s="25"/>
      <c r="G573" s="25"/>
      <c r="H573" s="25"/>
      <c r="I573" s="10"/>
      <c r="J573" s="10"/>
    </row>
    <row r="574" spans="1:10" ht="17.25">
      <c r="A574" s="29"/>
      <c r="D574" s="28"/>
      <c r="E574" s="28"/>
      <c r="F574" s="25"/>
      <c r="G574" s="25"/>
      <c r="H574" s="144" t="s">
        <v>323</v>
      </c>
      <c r="I574" s="10"/>
      <c r="J574" s="10"/>
    </row>
    <row r="575" spans="1:10" ht="17.25">
      <c r="A575" s="99"/>
      <c r="B575" s="153" t="s">
        <v>300</v>
      </c>
      <c r="C575" s="154"/>
      <c r="D575" s="154"/>
      <c r="E575" s="154"/>
      <c r="F575" s="248" t="s">
        <v>334</v>
      </c>
      <c r="G575" s="319" t="s">
        <v>325</v>
      </c>
      <c r="H575" s="320"/>
      <c r="I575" s="10"/>
      <c r="J575" s="10"/>
    </row>
    <row r="576" spans="1:10" ht="17.25">
      <c r="A576" s="29"/>
      <c r="B576" s="155"/>
      <c r="C576" s="81"/>
      <c r="D576" s="81"/>
      <c r="E576" s="81"/>
      <c r="F576" s="253" t="s">
        <v>335</v>
      </c>
      <c r="G576" s="145" t="s">
        <v>336</v>
      </c>
      <c r="H576" s="124" t="s">
        <v>337</v>
      </c>
      <c r="I576" s="10"/>
      <c r="J576" s="10"/>
    </row>
    <row r="577" spans="1:10" ht="17.25">
      <c r="A577" s="99"/>
      <c r="B577" s="156" t="s">
        <v>338</v>
      </c>
      <c r="C577" s="25"/>
      <c r="D577" s="25"/>
      <c r="E577" s="25"/>
      <c r="F577" s="147">
        <v>9037000000</v>
      </c>
      <c r="G577" s="148">
        <v>6109553900</v>
      </c>
      <c r="H577" s="148">
        <v>4668885583</v>
      </c>
      <c r="I577" s="10"/>
      <c r="J577" s="10"/>
    </row>
    <row r="578" spans="1:10" ht="17.25">
      <c r="A578" s="99"/>
      <c r="B578" s="156" t="s">
        <v>339</v>
      </c>
      <c r="C578" s="25"/>
      <c r="D578" s="25"/>
      <c r="E578" s="25"/>
      <c r="F578" s="147">
        <v>7713560</v>
      </c>
      <c r="G578" s="148">
        <v>163500000</v>
      </c>
      <c r="H578" s="148">
        <v>207500000</v>
      </c>
      <c r="I578" s="10"/>
      <c r="J578" s="10"/>
    </row>
    <row r="579" spans="1:10" ht="17.25">
      <c r="A579" s="99"/>
      <c r="B579" s="157" t="s">
        <v>340</v>
      </c>
      <c r="C579" s="25"/>
      <c r="D579" s="25"/>
      <c r="E579" s="25"/>
      <c r="F579" s="147">
        <v>1515150000</v>
      </c>
      <c r="G579" s="148">
        <v>600132212</v>
      </c>
      <c r="H579" s="148">
        <v>494096900</v>
      </c>
      <c r="I579" s="10"/>
      <c r="J579" s="10"/>
    </row>
    <row r="580" spans="1:10" ht="17.25">
      <c r="A580" s="99"/>
      <c r="B580" s="156" t="s">
        <v>329</v>
      </c>
      <c r="C580" s="25"/>
      <c r="D580" s="25"/>
      <c r="E580" s="25"/>
      <c r="F580" s="147">
        <f>F577+F578+F579</f>
        <v>10559863560</v>
      </c>
      <c r="G580" s="148">
        <f>G577+G578+G579</f>
        <v>6873186112</v>
      </c>
      <c r="H580" s="148">
        <v>5370482483</v>
      </c>
      <c r="I580" s="10"/>
      <c r="J580" s="10"/>
    </row>
    <row r="581" spans="1:10" ht="17.25">
      <c r="A581" s="99"/>
      <c r="B581" s="156" t="s">
        <v>341</v>
      </c>
      <c r="C581" s="25"/>
      <c r="D581" s="25"/>
      <c r="E581" s="25"/>
      <c r="F581" s="147">
        <v>5724044</v>
      </c>
      <c r="G581" s="148">
        <v>8629313</v>
      </c>
      <c r="H581" s="148">
        <v>6886262</v>
      </c>
      <c r="I581" s="10"/>
      <c r="J581" s="10"/>
    </row>
    <row r="582" spans="1:10" ht="17.25">
      <c r="A582" s="99"/>
      <c r="B582" s="156" t="s">
        <v>342</v>
      </c>
      <c r="C582" s="25"/>
      <c r="D582" s="25"/>
      <c r="E582" s="25"/>
      <c r="F582" s="147">
        <v>6758982</v>
      </c>
      <c r="G582" s="148">
        <v>9707899</v>
      </c>
      <c r="H582" s="148">
        <v>7921066</v>
      </c>
      <c r="I582" s="10"/>
      <c r="J582" s="10"/>
    </row>
    <row r="583" spans="1:10" ht="17.25">
      <c r="A583" s="99"/>
      <c r="B583" s="156" t="s">
        <v>343</v>
      </c>
      <c r="C583" s="25"/>
      <c r="D583" s="25"/>
      <c r="E583" s="25"/>
      <c r="F583" s="158">
        <v>122</v>
      </c>
      <c r="G583" s="136">
        <v>118</v>
      </c>
      <c r="H583" s="136">
        <v>113</v>
      </c>
      <c r="I583" s="10"/>
      <c r="J583" s="10"/>
    </row>
    <row r="584" spans="1:10" ht="17.25">
      <c r="A584" s="99"/>
      <c r="B584" s="159" t="s">
        <v>344</v>
      </c>
      <c r="C584" s="25"/>
      <c r="D584" s="25"/>
      <c r="E584" s="25"/>
      <c r="F584" s="158"/>
      <c r="G584" s="136"/>
      <c r="H584" s="136"/>
      <c r="I584" s="10"/>
      <c r="J584" s="10"/>
    </row>
    <row r="585" spans="1:10" ht="17.25">
      <c r="A585" s="99"/>
      <c r="B585" s="156" t="s">
        <v>345</v>
      </c>
      <c r="C585" s="25"/>
      <c r="D585" s="25"/>
      <c r="E585" s="25"/>
      <c r="F585" s="158">
        <v>122</v>
      </c>
      <c r="G585" s="136">
        <v>115</v>
      </c>
      <c r="H585" s="136">
        <v>114</v>
      </c>
      <c r="I585" s="10"/>
      <c r="J585" s="10"/>
    </row>
    <row r="586" spans="1:10" ht="17.25">
      <c r="A586" s="99"/>
      <c r="B586" s="156" t="s">
        <v>346</v>
      </c>
      <c r="C586" s="25"/>
      <c r="D586" s="25"/>
      <c r="E586" s="25"/>
      <c r="F586" s="158">
        <v>122</v>
      </c>
      <c r="G586" s="136">
        <v>120</v>
      </c>
      <c r="H586" s="136">
        <v>113</v>
      </c>
      <c r="I586" s="10"/>
      <c r="J586" s="10"/>
    </row>
    <row r="587" spans="1:10" ht="17.25">
      <c r="A587" s="99"/>
      <c r="B587" s="156" t="s">
        <v>347</v>
      </c>
      <c r="C587" s="25"/>
      <c r="D587" s="25"/>
      <c r="E587" s="25"/>
      <c r="F587" s="158">
        <v>25</v>
      </c>
      <c r="G587" s="136">
        <v>25</v>
      </c>
      <c r="H587" s="136">
        <v>24</v>
      </c>
      <c r="I587" s="10"/>
      <c r="J587" s="10"/>
    </row>
    <row r="588" spans="1:10" ht="17.25">
      <c r="A588" s="99"/>
      <c r="B588" s="156" t="s">
        <v>348</v>
      </c>
      <c r="C588" s="25"/>
      <c r="D588" s="25"/>
      <c r="E588" s="25"/>
      <c r="F588" s="158">
        <v>97</v>
      </c>
      <c r="G588" s="136">
        <v>95</v>
      </c>
      <c r="H588" s="136">
        <v>89</v>
      </c>
      <c r="I588" s="10"/>
      <c r="J588" s="10"/>
    </row>
    <row r="589" spans="1:10" ht="17.25">
      <c r="A589" s="99"/>
      <c r="B589" s="140"/>
      <c r="C589" s="141"/>
      <c r="D589" s="141"/>
      <c r="E589" s="141"/>
      <c r="F589" s="152"/>
      <c r="G589" s="152"/>
      <c r="H589" s="152"/>
      <c r="I589" s="10"/>
      <c r="J589" s="10"/>
    </row>
    <row r="590" spans="1:10" ht="17.25">
      <c r="A590" s="99"/>
      <c r="B590" s="86"/>
      <c r="C590" s="25"/>
      <c r="D590" s="25"/>
      <c r="E590" s="25"/>
      <c r="F590" s="25"/>
      <c r="G590" s="25"/>
      <c r="H590" s="25"/>
      <c r="I590" s="10"/>
      <c r="J590" s="10"/>
    </row>
    <row r="591" spans="1:10" ht="17.25">
      <c r="A591" s="88"/>
      <c r="B591" s="27" t="s">
        <v>349</v>
      </c>
      <c r="C591" s="28"/>
      <c r="D591" s="28"/>
      <c r="E591" s="28"/>
      <c r="F591" s="28"/>
      <c r="G591" s="28"/>
      <c r="H591" s="28"/>
      <c r="I591" s="10"/>
      <c r="J591" s="10"/>
    </row>
    <row r="592" spans="1:10" ht="17.25">
      <c r="A592" s="88"/>
      <c r="B592" s="27"/>
      <c r="C592" s="28"/>
      <c r="D592" s="28"/>
      <c r="E592" s="28"/>
      <c r="F592" s="28"/>
      <c r="G592" s="28"/>
      <c r="H592" s="28"/>
      <c r="I592" s="10"/>
      <c r="J592" s="10"/>
    </row>
    <row r="593" spans="1:10" ht="17.25">
      <c r="A593" s="135"/>
      <c r="B593" s="28" t="s">
        <v>6</v>
      </c>
      <c r="C593" s="28"/>
      <c r="D593" s="28"/>
      <c r="E593" s="28"/>
      <c r="F593" s="28"/>
      <c r="G593" s="28"/>
      <c r="H593" s="28"/>
      <c r="I593" s="10"/>
      <c r="J593" s="10"/>
    </row>
    <row r="594" spans="1:10" ht="17.25">
      <c r="A594" s="135"/>
      <c r="B594" s="28"/>
      <c r="C594" s="28"/>
      <c r="D594" s="28"/>
      <c r="E594" s="28"/>
      <c r="F594" s="28"/>
      <c r="G594" s="28"/>
      <c r="H594" s="28"/>
      <c r="I594" s="10"/>
      <c r="J594" s="10"/>
    </row>
    <row r="595" spans="1:10" ht="17.25">
      <c r="A595" s="135"/>
      <c r="B595" s="27" t="s">
        <v>350</v>
      </c>
      <c r="C595" s="28"/>
      <c r="D595" s="28"/>
      <c r="E595" s="28"/>
      <c r="F595" s="28"/>
      <c r="G595" s="28"/>
      <c r="H595" s="28"/>
      <c r="I595" s="10"/>
      <c r="J595" s="10"/>
    </row>
    <row r="596" spans="1:10" ht="18" thickBot="1">
      <c r="A596" s="135"/>
      <c r="B596" s="160" t="s">
        <v>351</v>
      </c>
      <c r="C596" s="160"/>
      <c r="D596" s="27"/>
      <c r="E596" s="160" t="s">
        <v>352</v>
      </c>
      <c r="F596" s="160"/>
      <c r="G596" s="160" t="s">
        <v>353</v>
      </c>
      <c r="H596" s="160" t="s">
        <v>354</v>
      </c>
      <c r="I596" s="10"/>
      <c r="J596" s="10"/>
    </row>
    <row r="597" spans="1:10" ht="18" thickTop="1">
      <c r="A597" s="135"/>
      <c r="B597" s="27" t="s">
        <v>350</v>
      </c>
      <c r="C597" s="28"/>
      <c r="D597" s="28"/>
      <c r="E597" s="28"/>
      <c r="F597" s="86"/>
      <c r="G597" s="86"/>
      <c r="H597" s="86"/>
      <c r="I597" s="86"/>
      <c r="J597" s="20"/>
    </row>
    <row r="598" spans="1:10" ht="17.25">
      <c r="A598" s="135"/>
      <c r="B598" s="28" t="s">
        <v>152</v>
      </c>
      <c r="C598" s="28"/>
      <c r="D598" s="28"/>
      <c r="E598" s="28" t="s">
        <v>497</v>
      </c>
      <c r="F598" s="28"/>
      <c r="G598" s="161">
        <v>9000000</v>
      </c>
      <c r="H598" s="161"/>
      <c r="I598" s="10"/>
      <c r="J598" s="10"/>
    </row>
    <row r="599" spans="1:10" ht="17.25">
      <c r="A599" s="135"/>
      <c r="B599" s="28" t="s">
        <v>156</v>
      </c>
      <c r="C599" s="28"/>
      <c r="D599" s="28"/>
      <c r="E599" s="28" t="s">
        <v>496</v>
      </c>
      <c r="F599" s="28"/>
      <c r="G599" s="161">
        <v>7000000</v>
      </c>
      <c r="H599" s="161">
        <v>24325000</v>
      </c>
      <c r="I599" s="10"/>
      <c r="J599" s="10"/>
    </row>
    <row r="600" spans="1:10" ht="17.25">
      <c r="A600" s="135"/>
      <c r="B600" s="28" t="s">
        <v>690</v>
      </c>
      <c r="C600" s="28"/>
      <c r="D600" s="28"/>
      <c r="E600" s="28" t="s">
        <v>355</v>
      </c>
      <c r="F600" s="28"/>
      <c r="G600" s="161">
        <v>5000000</v>
      </c>
      <c r="H600" s="161"/>
      <c r="I600" s="10"/>
      <c r="J600" s="10"/>
    </row>
    <row r="601" spans="1:10" ht="17.25">
      <c r="A601" s="135"/>
      <c r="B601" s="28" t="s">
        <v>356</v>
      </c>
      <c r="C601" s="28"/>
      <c r="D601" s="28"/>
      <c r="E601" s="28" t="s">
        <v>355</v>
      </c>
      <c r="F601" s="28"/>
      <c r="G601" s="161">
        <v>5000000</v>
      </c>
      <c r="H601" s="121"/>
      <c r="I601" s="10"/>
      <c r="J601" s="10"/>
    </row>
    <row r="602" spans="1:10" ht="17.25">
      <c r="A602" s="135"/>
      <c r="B602" s="28" t="s">
        <v>691</v>
      </c>
      <c r="C602" s="28"/>
      <c r="D602" s="28"/>
      <c r="E602" s="28" t="s">
        <v>355</v>
      </c>
      <c r="F602" s="28"/>
      <c r="G602" s="161">
        <v>5000000</v>
      </c>
      <c r="H602" s="121"/>
      <c r="I602" s="10"/>
      <c r="J602" s="10"/>
    </row>
    <row r="603" spans="1:10" ht="17.25">
      <c r="A603" s="135"/>
      <c r="B603" s="28" t="s">
        <v>154</v>
      </c>
      <c r="C603" s="28"/>
      <c r="D603" s="28"/>
      <c r="E603" s="28" t="s">
        <v>357</v>
      </c>
      <c r="F603" s="28"/>
      <c r="G603" s="161">
        <v>3000000</v>
      </c>
      <c r="H603" s="121"/>
      <c r="I603" s="10"/>
      <c r="J603" s="10"/>
    </row>
    <row r="604" spans="1:10" ht="17.25">
      <c r="A604" s="135"/>
      <c r="B604" s="27" t="s">
        <v>358</v>
      </c>
      <c r="C604" s="28"/>
      <c r="D604" s="28"/>
      <c r="E604" s="28"/>
      <c r="F604" s="28"/>
      <c r="G604" s="161"/>
      <c r="H604" s="121"/>
      <c r="I604" s="10"/>
      <c r="J604" s="10"/>
    </row>
    <row r="605" spans="1:10" ht="17.25">
      <c r="A605" s="135"/>
      <c r="B605" s="28" t="s">
        <v>359</v>
      </c>
      <c r="C605" s="28"/>
      <c r="D605" s="28"/>
      <c r="E605" s="28" t="s">
        <v>360</v>
      </c>
      <c r="F605" s="28"/>
      <c r="G605" s="161">
        <v>5000000</v>
      </c>
      <c r="H605" s="121"/>
      <c r="I605" s="10"/>
      <c r="J605" s="10"/>
    </row>
    <row r="606" spans="1:10" ht="17.25">
      <c r="A606" s="135"/>
      <c r="B606" s="28" t="s">
        <v>361</v>
      </c>
      <c r="C606" s="28"/>
      <c r="D606" s="28"/>
      <c r="E606" s="28" t="s">
        <v>355</v>
      </c>
      <c r="F606" s="28"/>
      <c r="G606" s="161">
        <v>3000000</v>
      </c>
      <c r="H606" s="121"/>
      <c r="I606" s="10"/>
      <c r="J606" s="10"/>
    </row>
    <row r="607" spans="1:10" ht="17.25">
      <c r="A607" s="135"/>
      <c r="B607" s="28" t="s">
        <v>362</v>
      </c>
      <c r="C607" s="28"/>
      <c r="D607" s="28"/>
      <c r="E607" s="28" t="s">
        <v>355</v>
      </c>
      <c r="F607" s="28"/>
      <c r="G607" s="161">
        <v>3000000</v>
      </c>
      <c r="H607" s="121"/>
      <c r="I607" s="10"/>
      <c r="J607" s="10"/>
    </row>
    <row r="608" spans="1:10" ht="17.25">
      <c r="A608" s="135"/>
      <c r="B608" s="28"/>
      <c r="C608" s="28"/>
      <c r="D608" s="28"/>
      <c r="E608" s="28"/>
      <c r="F608" s="28"/>
      <c r="G608" s="161"/>
      <c r="H608" s="121"/>
      <c r="I608" s="10"/>
      <c r="J608" s="10"/>
    </row>
    <row r="609" spans="1:10" ht="17.25">
      <c r="A609" s="135"/>
      <c r="B609" s="28"/>
      <c r="C609" s="28"/>
      <c r="D609" s="28"/>
      <c r="E609" s="28"/>
      <c r="F609" s="28"/>
      <c r="G609" s="28"/>
      <c r="H609" s="121"/>
      <c r="I609" s="10"/>
      <c r="J609" s="10"/>
    </row>
    <row r="610" spans="1:10" ht="17.25">
      <c r="A610" s="135"/>
      <c r="B610" s="28"/>
      <c r="C610" s="28"/>
      <c r="D610" s="28"/>
      <c r="E610" s="28"/>
      <c r="F610" s="28"/>
      <c r="G610" s="13" t="s">
        <v>0</v>
      </c>
      <c r="H610" s="10"/>
      <c r="I610" s="10"/>
      <c r="J610" s="10"/>
    </row>
    <row r="611" spans="1:10" ht="17.25">
      <c r="A611" s="135"/>
      <c r="B611" s="28"/>
      <c r="C611" s="28"/>
      <c r="D611" s="28"/>
      <c r="E611" s="162"/>
      <c r="F611" s="162"/>
      <c r="G611" s="26" t="s">
        <v>151</v>
      </c>
      <c r="H611" s="13"/>
      <c r="I611" s="10"/>
      <c r="J611" s="10"/>
    </row>
    <row r="612" spans="1:10" ht="17.25">
      <c r="A612" s="135"/>
      <c r="B612" s="28"/>
      <c r="C612" s="28"/>
      <c r="D612" s="28"/>
      <c r="E612" s="162"/>
      <c r="F612" s="162"/>
      <c r="G612" s="162"/>
      <c r="H612" s="13"/>
      <c r="I612" s="13"/>
      <c r="J612" s="10"/>
    </row>
    <row r="613" spans="1:10" ht="17.25">
      <c r="A613" s="135"/>
      <c r="B613" s="88" t="s">
        <v>363</v>
      </c>
      <c r="C613" s="88"/>
      <c r="D613" s="88"/>
      <c r="E613" s="163" t="s">
        <v>689</v>
      </c>
      <c r="F613" s="163"/>
      <c r="G613" s="88" t="s">
        <v>688</v>
      </c>
      <c r="H613" s="88"/>
      <c r="I613" s="10"/>
      <c r="J613" s="10"/>
    </row>
    <row r="614" spans="1:10" ht="17.25">
      <c r="A614" s="135"/>
      <c r="B614" s="135"/>
      <c r="C614" s="135"/>
      <c r="D614" s="135"/>
      <c r="E614" s="135"/>
      <c r="F614" s="135"/>
      <c r="G614" s="135"/>
      <c r="H614" s="88"/>
      <c r="I614" s="88"/>
      <c r="J614" s="88"/>
    </row>
    <row r="615" spans="1:10" ht="17.25">
      <c r="A615" s="135"/>
      <c r="B615" s="135"/>
      <c r="C615" s="135"/>
      <c r="D615" s="135"/>
      <c r="E615" s="135"/>
      <c r="F615" s="135"/>
      <c r="G615" s="135"/>
      <c r="H615" s="135"/>
      <c r="I615" s="135"/>
      <c r="J615" s="135"/>
    </row>
    <row r="616" spans="1:10" ht="17.25">
      <c r="A616" s="135"/>
      <c r="B616" s="135"/>
      <c r="C616" s="135"/>
      <c r="D616" s="135"/>
      <c r="E616" s="135"/>
      <c r="F616" s="135"/>
      <c r="G616" s="135"/>
      <c r="H616" s="135"/>
      <c r="I616" s="135"/>
      <c r="J616" s="135"/>
    </row>
  </sheetData>
  <sheetProtection/>
  <mergeCells count="5">
    <mergeCell ref="G575:H575"/>
    <mergeCell ref="A6:J6"/>
    <mergeCell ref="A7:J7"/>
    <mergeCell ref="F206:G206"/>
    <mergeCell ref="H206:I206"/>
  </mergeCells>
  <printOptions/>
  <pageMargins left="0.75" right="0.23" top="0.29" bottom="0.26" header="0.2"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6"/>
  <sheetViews>
    <sheetView zoomScalePageLayoutView="0" workbookViewId="0" topLeftCell="A18">
      <selection activeCell="I44" sqref="I44"/>
    </sheetView>
  </sheetViews>
  <sheetFormatPr defaultColWidth="8.796875" defaultRowHeight="15"/>
  <cols>
    <col min="1" max="1" width="7" style="0" customWidth="1"/>
    <col min="3" max="3" width="46" style="0" customWidth="1"/>
    <col min="4" max="4" width="6.69921875" style="0" customWidth="1"/>
    <col min="5" max="5" width="8.5" style="0" customWidth="1"/>
    <col min="6" max="6" width="18.3984375" style="0" customWidth="1"/>
    <col min="7" max="7" width="28.19921875" style="0" customWidth="1"/>
  </cols>
  <sheetData>
    <row r="1" spans="2:7" ht="17.25">
      <c r="B1" s="20" t="s">
        <v>562</v>
      </c>
      <c r="F1" s="271"/>
      <c r="G1" s="271"/>
    </row>
    <row r="2" spans="1:7" ht="17.25">
      <c r="A2" s="207"/>
      <c r="B2" s="10" t="s">
        <v>367</v>
      </c>
      <c r="C2" s="208"/>
      <c r="D2" s="208"/>
      <c r="E2" s="209"/>
      <c r="F2" s="261"/>
      <c r="G2" s="261"/>
    </row>
    <row r="3" spans="1:7" ht="17.25">
      <c r="A3" s="210"/>
      <c r="B3" s="10" t="s">
        <v>368</v>
      </c>
      <c r="C3" s="211"/>
      <c r="D3" s="211"/>
      <c r="E3" s="206"/>
      <c r="F3" s="273"/>
      <c r="G3" s="262" t="s">
        <v>756</v>
      </c>
    </row>
    <row r="4" spans="1:7" ht="17.25">
      <c r="A4" s="212"/>
      <c r="B4" s="213"/>
      <c r="C4" s="213"/>
      <c r="D4" s="212"/>
      <c r="E4" s="214"/>
      <c r="F4" s="274"/>
      <c r="G4" s="263" t="s">
        <v>528</v>
      </c>
    </row>
    <row r="5" spans="1:7" ht="17.25">
      <c r="A5" s="212"/>
      <c r="B5" s="213"/>
      <c r="C5" s="213"/>
      <c r="D5" s="212"/>
      <c r="E5" s="214"/>
      <c r="F5" s="274"/>
      <c r="G5" s="264" t="s">
        <v>439</v>
      </c>
    </row>
    <row r="6" spans="1:7" ht="18.75">
      <c r="A6" s="327" t="s">
        <v>440</v>
      </c>
      <c r="B6" s="327"/>
      <c r="C6" s="327"/>
      <c r="D6" s="327"/>
      <c r="E6" s="327"/>
      <c r="F6" s="327"/>
      <c r="G6" s="327"/>
    </row>
    <row r="7" spans="1:7" ht="17.25">
      <c r="A7" s="328" t="s">
        <v>371</v>
      </c>
      <c r="B7" s="328"/>
      <c r="C7" s="328"/>
      <c r="D7" s="328"/>
      <c r="E7" s="328"/>
      <c r="F7" s="328"/>
      <c r="G7" s="328"/>
    </row>
    <row r="8" spans="1:7" ht="17.25">
      <c r="A8" s="326" t="s">
        <v>441</v>
      </c>
      <c r="B8" s="326"/>
      <c r="C8" s="326"/>
      <c r="D8" s="326"/>
      <c r="E8" s="326"/>
      <c r="F8" s="326"/>
      <c r="G8" s="326"/>
    </row>
    <row r="9" spans="1:8" ht="17.25">
      <c r="A9" s="329" t="s">
        <v>754</v>
      </c>
      <c r="B9" s="328"/>
      <c r="C9" s="328"/>
      <c r="D9" s="328"/>
      <c r="E9" s="328"/>
      <c r="F9" s="328"/>
      <c r="G9" s="328"/>
      <c r="H9" s="259"/>
    </row>
    <row r="10" spans="1:7" ht="17.25">
      <c r="A10" s="323" t="s">
        <v>442</v>
      </c>
      <c r="B10" s="323"/>
      <c r="C10" s="323"/>
      <c r="D10" s="323"/>
      <c r="E10" s="323"/>
      <c r="F10" s="323"/>
      <c r="G10" s="323"/>
    </row>
    <row r="11" spans="1:7" ht="31.5">
      <c r="A11" s="215" t="s">
        <v>443</v>
      </c>
      <c r="B11" s="324" t="s">
        <v>372</v>
      </c>
      <c r="C11" s="324"/>
      <c r="D11" s="215" t="s">
        <v>373</v>
      </c>
      <c r="E11" s="217" t="s">
        <v>374</v>
      </c>
      <c r="F11" s="325" t="s">
        <v>444</v>
      </c>
      <c r="G11" s="325"/>
    </row>
    <row r="12" spans="1:7" ht="18" thickBot="1">
      <c r="A12" s="218"/>
      <c r="B12" s="219"/>
      <c r="C12" s="219"/>
      <c r="D12" s="220" t="s">
        <v>376</v>
      </c>
      <c r="E12" s="221" t="s">
        <v>377</v>
      </c>
      <c r="F12" s="265" t="s">
        <v>378</v>
      </c>
      <c r="G12" s="265" t="s">
        <v>379</v>
      </c>
    </row>
    <row r="13" spans="1:7" ht="18" thickTop="1">
      <c r="A13" s="207"/>
      <c r="B13" s="222"/>
      <c r="C13" s="216"/>
      <c r="D13" s="222"/>
      <c r="E13" s="223"/>
      <c r="F13" s="224"/>
      <c r="G13" s="266"/>
    </row>
    <row r="14" spans="1:7" ht="17.25">
      <c r="A14" s="216" t="s">
        <v>445</v>
      </c>
      <c r="B14" s="226" t="s">
        <v>446</v>
      </c>
      <c r="C14" s="226"/>
      <c r="D14" s="208"/>
      <c r="E14" s="208"/>
      <c r="F14" s="267"/>
      <c r="G14" s="267"/>
    </row>
    <row r="15" spans="1:7" ht="17.25">
      <c r="A15" s="227">
        <v>1</v>
      </c>
      <c r="B15" s="207" t="s">
        <v>447</v>
      </c>
      <c r="C15" s="207"/>
      <c r="D15" s="228" t="s">
        <v>381</v>
      </c>
      <c r="E15" s="229"/>
      <c r="F15" s="268">
        <v>85992954685</v>
      </c>
      <c r="G15" s="268">
        <v>62885743441</v>
      </c>
    </row>
    <row r="16" spans="1:7" ht="17.25">
      <c r="A16" s="227">
        <v>2</v>
      </c>
      <c r="B16" s="207" t="s">
        <v>448</v>
      </c>
      <c r="C16" s="207"/>
      <c r="D16" s="228" t="s">
        <v>384</v>
      </c>
      <c r="E16" s="229"/>
      <c r="F16" s="268">
        <v>-29970459105</v>
      </c>
      <c r="G16" s="268">
        <v>-12250642883</v>
      </c>
    </row>
    <row r="17" spans="1:7" ht="17.25">
      <c r="A17" s="227">
        <v>3</v>
      </c>
      <c r="B17" s="207" t="s">
        <v>449</v>
      </c>
      <c r="C17" s="207"/>
      <c r="D17" s="228" t="s">
        <v>450</v>
      </c>
      <c r="E17" s="229"/>
      <c r="F17" s="268">
        <v>-6109553900</v>
      </c>
      <c r="G17" s="268">
        <v>-4719685727</v>
      </c>
    </row>
    <row r="18" spans="1:7" ht="17.25">
      <c r="A18" s="227">
        <v>4</v>
      </c>
      <c r="B18" s="207" t="s">
        <v>451</v>
      </c>
      <c r="C18" s="207"/>
      <c r="D18" s="228" t="s">
        <v>452</v>
      </c>
      <c r="E18" s="229"/>
      <c r="F18" s="268">
        <v>0</v>
      </c>
      <c r="G18" s="268">
        <v>0</v>
      </c>
    </row>
    <row r="19" spans="1:7" ht="17.25">
      <c r="A19" s="227">
        <v>5</v>
      </c>
      <c r="B19" s="207" t="s">
        <v>456</v>
      </c>
      <c r="C19" s="207"/>
      <c r="D19" s="228" t="s">
        <v>457</v>
      </c>
      <c r="E19" s="229"/>
      <c r="F19" s="268">
        <v>-9780804357</v>
      </c>
      <c r="G19" s="268">
        <v>-15303620148</v>
      </c>
    </row>
    <row r="20" spans="1:7" ht="17.25">
      <c r="A20" s="227">
        <v>6</v>
      </c>
      <c r="B20" s="207" t="s">
        <v>458</v>
      </c>
      <c r="C20" s="207"/>
      <c r="D20" s="228" t="s">
        <v>459</v>
      </c>
      <c r="E20" s="229"/>
      <c r="F20" s="268">
        <v>45251839992</v>
      </c>
      <c r="G20" s="268">
        <v>85814119249</v>
      </c>
    </row>
    <row r="21" spans="1:7" ht="17.25">
      <c r="A21" s="227">
        <v>7</v>
      </c>
      <c r="B21" s="207" t="s">
        <v>460</v>
      </c>
      <c r="C21" s="207"/>
      <c r="D21" s="228" t="s">
        <v>461</v>
      </c>
      <c r="E21" s="229"/>
      <c r="F21" s="268">
        <v>-64216253453</v>
      </c>
      <c r="G21" s="268">
        <v>-118039362058</v>
      </c>
    </row>
    <row r="22" spans="1:7" ht="17.25">
      <c r="A22" s="208"/>
      <c r="B22" s="207"/>
      <c r="C22" s="207"/>
      <c r="D22" s="208"/>
      <c r="E22" s="229"/>
      <c r="F22" s="268"/>
      <c r="G22" s="268"/>
    </row>
    <row r="23" spans="1:7" ht="17.25">
      <c r="A23" s="207"/>
      <c r="B23" s="230" t="s">
        <v>462</v>
      </c>
      <c r="C23" s="231"/>
      <c r="D23" s="216">
        <v>20</v>
      </c>
      <c r="E23" s="232"/>
      <c r="F23" s="266">
        <v>21167723862</v>
      </c>
      <c r="G23" s="266">
        <v>-1613448126</v>
      </c>
    </row>
    <row r="24" spans="1:8" ht="17.25">
      <c r="A24" s="207"/>
      <c r="B24" s="231"/>
      <c r="C24" s="231"/>
      <c r="D24" s="216"/>
      <c r="E24" s="232"/>
      <c r="F24" s="266"/>
      <c r="G24" s="266"/>
      <c r="H24" s="272"/>
    </row>
    <row r="25" spans="1:7" ht="17.25">
      <c r="A25" s="216" t="s">
        <v>463</v>
      </c>
      <c r="B25" s="226" t="s">
        <v>464</v>
      </c>
      <c r="C25" s="226"/>
      <c r="D25" s="208"/>
      <c r="E25" s="229"/>
      <c r="F25" s="268"/>
      <c r="G25" s="268"/>
    </row>
    <row r="26" spans="1:7" ht="17.25">
      <c r="A26" s="227">
        <v>1</v>
      </c>
      <c r="B26" s="207" t="s">
        <v>465</v>
      </c>
      <c r="C26" s="207"/>
      <c r="D26" s="208">
        <v>21</v>
      </c>
      <c r="E26" s="229"/>
      <c r="F26" s="268">
        <v>-892165256</v>
      </c>
      <c r="G26" s="268">
        <v>-155265008</v>
      </c>
    </row>
    <row r="27" spans="1:7" ht="17.25">
      <c r="A27" s="227">
        <v>2</v>
      </c>
      <c r="B27" s="207" t="s">
        <v>466</v>
      </c>
      <c r="C27" s="207"/>
      <c r="D27" s="208">
        <v>22</v>
      </c>
      <c r="E27" s="229"/>
      <c r="F27" s="268">
        <v>65454545</v>
      </c>
      <c r="G27" s="268">
        <v>3272727</v>
      </c>
    </row>
    <row r="28" spans="1:7" ht="17.25">
      <c r="A28" s="227">
        <v>3</v>
      </c>
      <c r="B28" s="207" t="s">
        <v>467</v>
      </c>
      <c r="C28" s="207"/>
      <c r="D28" s="208">
        <v>23</v>
      </c>
      <c r="E28" s="229"/>
      <c r="F28" s="268">
        <v>-353200000000</v>
      </c>
      <c r="G28" s="268">
        <v>-519000000000</v>
      </c>
    </row>
    <row r="29" spans="1:7" ht="17.25">
      <c r="A29" s="227">
        <v>4</v>
      </c>
      <c r="B29" s="207" t="s">
        <v>468</v>
      </c>
      <c r="C29" s="207"/>
      <c r="D29" s="208">
        <v>24</v>
      </c>
      <c r="E29" s="229"/>
      <c r="F29" s="268">
        <v>321500000000</v>
      </c>
      <c r="G29" s="268">
        <v>513200000000</v>
      </c>
    </row>
    <row r="30" spans="1:7" ht="17.25">
      <c r="A30" s="227">
        <v>5</v>
      </c>
      <c r="B30" s="207" t="s">
        <v>469</v>
      </c>
      <c r="C30" s="207"/>
      <c r="D30" s="208">
        <v>25</v>
      </c>
      <c r="E30" s="229"/>
      <c r="F30" s="268">
        <v>0</v>
      </c>
      <c r="G30" s="268">
        <v>0</v>
      </c>
    </row>
    <row r="31" spans="1:7" ht="17.25">
      <c r="A31" s="227">
        <v>6</v>
      </c>
      <c r="B31" s="207" t="s">
        <v>470</v>
      </c>
      <c r="C31" s="207"/>
      <c r="D31" s="208">
        <v>26</v>
      </c>
      <c r="E31" s="229"/>
      <c r="F31" s="268">
        <v>0</v>
      </c>
      <c r="G31" s="268">
        <v>0</v>
      </c>
    </row>
    <row r="32" spans="1:7" ht="17.25">
      <c r="A32" s="227">
        <v>7</v>
      </c>
      <c r="B32" s="207" t="s">
        <v>471</v>
      </c>
      <c r="C32" s="207"/>
      <c r="D32" s="208">
        <v>27</v>
      </c>
      <c r="E32" s="229"/>
      <c r="F32" s="268">
        <v>2270060929</v>
      </c>
      <c r="G32" s="268">
        <v>7676931639</v>
      </c>
    </row>
    <row r="33" spans="1:7" ht="17.25">
      <c r="A33" s="208"/>
      <c r="B33" s="207"/>
      <c r="C33" s="207"/>
      <c r="D33" s="208"/>
      <c r="E33" s="229"/>
      <c r="F33" s="268"/>
      <c r="G33" s="268"/>
    </row>
    <row r="34" spans="1:7" ht="17.25">
      <c r="A34" s="207"/>
      <c r="B34" s="230" t="s">
        <v>472</v>
      </c>
      <c r="C34" s="231"/>
      <c r="D34" s="216">
        <v>30</v>
      </c>
      <c r="E34" s="232"/>
      <c r="F34" s="266">
        <v>-30256649782</v>
      </c>
      <c r="G34" s="266">
        <v>1724939358</v>
      </c>
    </row>
    <row r="35" spans="1:7" ht="17.25">
      <c r="A35" s="207"/>
      <c r="B35" s="231"/>
      <c r="C35" s="231"/>
      <c r="D35" s="216"/>
      <c r="E35" s="232"/>
      <c r="F35" s="266"/>
      <c r="G35" s="266"/>
    </row>
    <row r="36" spans="1:7" ht="17.25">
      <c r="A36" s="216" t="s">
        <v>473</v>
      </c>
      <c r="B36" s="226" t="s">
        <v>474</v>
      </c>
      <c r="C36" s="226"/>
      <c r="D36" s="208"/>
      <c r="E36" s="229"/>
      <c r="F36" s="268"/>
      <c r="G36" s="268"/>
    </row>
    <row r="37" spans="1:7" ht="17.25">
      <c r="A37" s="227">
        <v>1</v>
      </c>
      <c r="B37" s="207" t="s">
        <v>475</v>
      </c>
      <c r="C37" s="207"/>
      <c r="D37" s="208">
        <v>31</v>
      </c>
      <c r="E37" s="229"/>
      <c r="F37" s="268">
        <v>0</v>
      </c>
      <c r="G37" s="268">
        <v>0</v>
      </c>
    </row>
    <row r="38" spans="1:7" ht="17.25">
      <c r="A38" s="227">
        <v>2</v>
      </c>
      <c r="B38" s="207" t="s">
        <v>476</v>
      </c>
      <c r="C38" s="207"/>
      <c r="D38" s="208">
        <v>32</v>
      </c>
      <c r="E38" s="229"/>
      <c r="F38" s="268">
        <v>0</v>
      </c>
      <c r="G38" s="268">
        <v>0</v>
      </c>
    </row>
    <row r="39" spans="1:7" ht="17.25">
      <c r="A39" s="227">
        <v>3</v>
      </c>
      <c r="B39" s="207" t="s">
        <v>477</v>
      </c>
      <c r="C39" s="207"/>
      <c r="D39" s="208">
        <v>33</v>
      </c>
      <c r="E39" s="229"/>
      <c r="F39" s="268">
        <v>0</v>
      </c>
      <c r="G39" s="268">
        <v>0</v>
      </c>
    </row>
    <row r="40" spans="1:7" ht="17.25">
      <c r="A40" s="227">
        <v>4</v>
      </c>
      <c r="B40" s="207" t="s">
        <v>478</v>
      </c>
      <c r="C40" s="207"/>
      <c r="D40" s="208">
        <v>34</v>
      </c>
      <c r="E40" s="229"/>
      <c r="F40" s="268">
        <v>0</v>
      </c>
      <c r="G40" s="268">
        <v>0</v>
      </c>
    </row>
    <row r="41" spans="1:7" ht="17.25">
      <c r="A41" s="227">
        <v>5</v>
      </c>
      <c r="B41" s="207" t="s">
        <v>479</v>
      </c>
      <c r="C41" s="207"/>
      <c r="D41" s="208">
        <v>35</v>
      </c>
      <c r="E41" s="229"/>
      <c r="F41" s="268">
        <v>0</v>
      </c>
      <c r="G41" s="268">
        <v>0</v>
      </c>
    </row>
    <row r="42" spans="1:7" ht="17.25">
      <c r="A42" s="227">
        <v>6</v>
      </c>
      <c r="B42" s="207" t="s">
        <v>480</v>
      </c>
      <c r="C42" s="207"/>
      <c r="D42" s="208">
        <v>36</v>
      </c>
      <c r="E42" s="229"/>
      <c r="F42" s="268">
        <v>0</v>
      </c>
      <c r="G42" s="268">
        <v>0</v>
      </c>
    </row>
    <row r="43" spans="1:7" ht="17.25">
      <c r="A43" s="208"/>
      <c r="B43" s="207"/>
      <c r="C43" s="207"/>
      <c r="D43" s="208"/>
      <c r="E43" s="229"/>
      <c r="F43" s="268"/>
      <c r="G43" s="268"/>
    </row>
    <row r="44" spans="1:7" ht="17.25">
      <c r="A44" s="207"/>
      <c r="B44" s="230" t="s">
        <v>481</v>
      </c>
      <c r="C44" s="231"/>
      <c r="D44" s="216">
        <v>40</v>
      </c>
      <c r="E44" s="232"/>
      <c r="F44" s="266">
        <v>0</v>
      </c>
      <c r="G44" s="266"/>
    </row>
    <row r="45" spans="1:7" ht="17.25">
      <c r="A45" s="207"/>
      <c r="B45" s="231" t="s">
        <v>482</v>
      </c>
      <c r="C45" s="231"/>
      <c r="D45" s="216">
        <v>50</v>
      </c>
      <c r="E45" s="232"/>
      <c r="F45" s="266">
        <v>-9088925920</v>
      </c>
      <c r="G45" s="266">
        <v>111491232</v>
      </c>
    </row>
    <row r="46" spans="1:7" ht="17.25">
      <c r="A46" s="231"/>
      <c r="B46" s="231" t="s">
        <v>483</v>
      </c>
      <c r="C46" s="231"/>
      <c r="D46" s="216">
        <v>60</v>
      </c>
      <c r="E46" s="233"/>
      <c r="F46" s="266">
        <v>14359314554</v>
      </c>
      <c r="G46" s="266">
        <v>2776490128</v>
      </c>
    </row>
    <row r="47" spans="1:7" ht="17.25">
      <c r="A47" s="207"/>
      <c r="B47" s="207" t="s">
        <v>484</v>
      </c>
      <c r="C47" s="207"/>
      <c r="D47" s="208">
        <v>61</v>
      </c>
      <c r="E47" s="234"/>
      <c r="F47" s="268"/>
      <c r="G47" s="268">
        <v>0</v>
      </c>
    </row>
    <row r="48" spans="1:7" ht="17.25">
      <c r="A48" s="207"/>
      <c r="B48" s="231" t="s">
        <v>485</v>
      </c>
      <c r="C48" s="231"/>
      <c r="D48" s="216">
        <v>70</v>
      </c>
      <c r="E48" s="235" t="s">
        <v>486</v>
      </c>
      <c r="F48" s="266">
        <v>5270388634</v>
      </c>
      <c r="G48" s="266">
        <v>2887981360</v>
      </c>
    </row>
    <row r="49" spans="1:7" ht="17.25">
      <c r="A49" s="207"/>
      <c r="B49" s="207"/>
      <c r="C49" s="207"/>
      <c r="D49" s="207"/>
      <c r="E49" s="207"/>
      <c r="F49" s="269"/>
      <c r="G49" s="269"/>
    </row>
    <row r="50" spans="1:7" ht="17.25">
      <c r="A50" s="225"/>
      <c r="B50" s="236"/>
      <c r="C50" s="236"/>
      <c r="E50" s="237"/>
      <c r="F50" s="203" t="s">
        <v>755</v>
      </c>
      <c r="G50" s="203"/>
    </row>
    <row r="51" spans="1:7" ht="17.25">
      <c r="A51" s="238"/>
      <c r="B51" s="238"/>
      <c r="C51" s="238"/>
      <c r="D51" s="225"/>
      <c r="E51" s="239"/>
      <c r="F51" s="240" t="s">
        <v>562</v>
      </c>
      <c r="G51" s="240"/>
    </row>
    <row r="52" spans="1:7" ht="17.25">
      <c r="A52" s="241"/>
      <c r="B52" s="326" t="s">
        <v>506</v>
      </c>
      <c r="C52" s="326"/>
      <c r="D52" s="326"/>
      <c r="E52" s="326"/>
      <c r="F52" s="326" t="s">
        <v>487</v>
      </c>
      <c r="G52" s="326"/>
    </row>
    <row r="53" spans="1:7" ht="17.25">
      <c r="A53" s="225"/>
      <c r="B53" s="225"/>
      <c r="C53" s="225"/>
      <c r="D53" s="225"/>
      <c r="E53" s="225"/>
      <c r="F53" s="270"/>
      <c r="G53" s="270"/>
    </row>
    <row r="54" spans="1:7" ht="17.25">
      <c r="A54" s="225"/>
      <c r="B54" s="225"/>
      <c r="C54" s="225"/>
      <c r="D54" s="225"/>
      <c r="E54" s="225"/>
      <c r="F54" s="270"/>
      <c r="G54" s="270"/>
    </row>
    <row r="55" spans="1:7" ht="17.25">
      <c r="A55" s="225"/>
      <c r="B55" s="225"/>
      <c r="C55" s="225"/>
      <c r="D55" s="225"/>
      <c r="E55" s="225"/>
      <c r="F55" s="270"/>
      <c r="G55" s="270"/>
    </row>
    <row r="56" spans="1:8" ht="17.25">
      <c r="A56" s="225"/>
      <c r="B56" s="225"/>
      <c r="C56" s="225"/>
      <c r="D56" s="225"/>
      <c r="E56" s="225"/>
      <c r="F56" s="270"/>
      <c r="G56" s="271"/>
      <c r="H56" s="260"/>
    </row>
  </sheetData>
  <sheetProtection/>
  <mergeCells count="9">
    <mergeCell ref="A10:G10"/>
    <mergeCell ref="B11:C11"/>
    <mergeCell ref="F11:G11"/>
    <mergeCell ref="B52:E52"/>
    <mergeCell ref="F52:G52"/>
    <mergeCell ref="A6:G6"/>
    <mergeCell ref="A7:G7"/>
    <mergeCell ref="A8:G8"/>
    <mergeCell ref="A9:G9"/>
  </mergeCells>
  <printOptions/>
  <pageMargins left="0.94" right="0.2" top="0.31" bottom="0.28" header="0.2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24"/>
  <sheetViews>
    <sheetView zoomScalePageLayoutView="0" workbookViewId="0" topLeftCell="A40">
      <selection activeCell="G10" sqref="G10"/>
    </sheetView>
  </sheetViews>
  <sheetFormatPr defaultColWidth="6.5" defaultRowHeight="15"/>
  <cols>
    <col min="1" max="1" width="48.19921875" style="286" customWidth="1"/>
    <col min="2" max="2" width="12.69921875" style="286" customWidth="1"/>
    <col min="3" max="3" width="16.3984375" style="286" customWidth="1"/>
    <col min="4" max="4" width="21.19921875" style="298" customWidth="1"/>
    <col min="5" max="5" width="20.09765625" style="298" customWidth="1"/>
    <col min="6" max="16384" width="6.5" style="286" customWidth="1"/>
  </cols>
  <sheetData>
    <row r="1" spans="1:5" ht="15">
      <c r="A1" s="282" t="s">
        <v>692</v>
      </c>
      <c r="B1" s="283"/>
      <c r="C1" s="284"/>
      <c r="D1" s="285"/>
      <c r="E1" s="285"/>
    </row>
    <row r="2" spans="1:5" ht="14.25">
      <c r="A2" s="283" t="s">
        <v>693</v>
      </c>
      <c r="B2" s="283"/>
      <c r="C2" s="287"/>
      <c r="D2" s="288"/>
      <c r="E2" s="288"/>
    </row>
    <row r="3" spans="1:5" ht="15">
      <c r="A3" s="283"/>
      <c r="B3" s="283"/>
      <c r="C3" s="284" t="s">
        <v>694</v>
      </c>
      <c r="D3" s="288"/>
      <c r="E3" s="288"/>
    </row>
    <row r="4" spans="1:5" ht="14.25">
      <c r="A4" s="289" t="s">
        <v>695</v>
      </c>
      <c r="B4" s="290"/>
      <c r="C4" s="287"/>
      <c r="D4" s="291"/>
      <c r="E4" s="291"/>
    </row>
    <row r="5" spans="1:5" ht="14.25">
      <c r="A5" s="283"/>
      <c r="B5" s="283"/>
      <c r="C5" s="287"/>
      <c r="D5" s="288"/>
      <c r="E5" s="288"/>
    </row>
    <row r="6" spans="1:5" ht="17.25" customHeight="1">
      <c r="A6" s="330" t="s">
        <v>696</v>
      </c>
      <c r="B6" s="330"/>
      <c r="C6" s="330"/>
      <c r="D6" s="330"/>
      <c r="E6" s="330"/>
    </row>
    <row r="7" spans="1:5" ht="17.25" customHeight="1">
      <c r="A7" s="330" t="s">
        <v>754</v>
      </c>
      <c r="B7" s="330"/>
      <c r="C7" s="330"/>
      <c r="D7" s="330"/>
      <c r="E7" s="330"/>
    </row>
    <row r="8" spans="1:5" ht="16.5" customHeight="1">
      <c r="A8" s="330" t="s">
        <v>761</v>
      </c>
      <c r="B8" s="330"/>
      <c r="C8" s="330"/>
      <c r="D8" s="330"/>
      <c r="E8" s="330"/>
    </row>
    <row r="9" spans="1:5" ht="14.25">
      <c r="A9" s="283"/>
      <c r="B9" s="283"/>
      <c r="C9" s="287"/>
      <c r="D9" s="288"/>
      <c r="E9" s="288"/>
    </row>
    <row r="10" spans="1:5" ht="14.25">
      <c r="A10" s="283"/>
      <c r="B10" s="283"/>
      <c r="C10" s="287"/>
      <c r="D10" s="288"/>
      <c r="E10" s="288" t="s">
        <v>442</v>
      </c>
    </row>
    <row r="11" spans="1:5" ht="20.25" customHeight="1">
      <c r="A11" s="292" t="s">
        <v>372</v>
      </c>
      <c r="B11" s="276" t="s">
        <v>697</v>
      </c>
      <c r="C11" s="276" t="s">
        <v>698</v>
      </c>
      <c r="D11" s="278" t="s">
        <v>1</v>
      </c>
      <c r="E11" s="278" t="s">
        <v>699</v>
      </c>
    </row>
    <row r="12" spans="1:5" ht="20.25" customHeight="1">
      <c r="A12" s="292">
        <v>1</v>
      </c>
      <c r="B12" s="276">
        <v>2</v>
      </c>
      <c r="C12" s="276">
        <v>3</v>
      </c>
      <c r="D12" s="277">
        <v>4</v>
      </c>
      <c r="E12" s="277">
        <v>5</v>
      </c>
    </row>
    <row r="13" spans="1:5" ht="17.25" customHeight="1">
      <c r="A13" s="276" t="s">
        <v>700</v>
      </c>
      <c r="B13" s="279"/>
      <c r="C13" s="279"/>
      <c r="D13" s="280"/>
      <c r="E13" s="280"/>
    </row>
    <row r="14" spans="1:5" s="20" customFormat="1" ht="18.75" customHeight="1">
      <c r="A14" s="281" t="s">
        <v>701</v>
      </c>
      <c r="B14" s="124">
        <v>100</v>
      </c>
      <c r="C14" s="124"/>
      <c r="D14" s="293">
        <v>100071235044</v>
      </c>
      <c r="E14" s="293">
        <v>65464245778</v>
      </c>
    </row>
    <row r="15" spans="1:5" s="20" customFormat="1" ht="18.75" customHeight="1">
      <c r="A15" s="281" t="s">
        <v>702</v>
      </c>
      <c r="B15" s="124">
        <v>110</v>
      </c>
      <c r="C15" s="124"/>
      <c r="D15" s="293">
        <v>68470388634</v>
      </c>
      <c r="E15" s="293">
        <v>61859314554</v>
      </c>
    </row>
    <row r="16" spans="1:5" ht="18.75" customHeight="1">
      <c r="A16" s="294" t="s">
        <v>703</v>
      </c>
      <c r="B16" s="279">
        <v>111</v>
      </c>
      <c r="C16" s="279" t="s">
        <v>704</v>
      </c>
      <c r="D16" s="280">
        <v>5270388634</v>
      </c>
      <c r="E16" s="280">
        <v>14359314554</v>
      </c>
    </row>
    <row r="17" spans="1:5" ht="18.75" customHeight="1">
      <c r="A17" s="294" t="s">
        <v>705</v>
      </c>
      <c r="B17" s="279">
        <v>112</v>
      </c>
      <c r="C17" s="279"/>
      <c r="D17" s="280">
        <v>63200000000</v>
      </c>
      <c r="E17" s="280">
        <v>47500000000</v>
      </c>
    </row>
    <row r="18" spans="1:5" s="20" customFormat="1" ht="18.75" customHeight="1">
      <c r="A18" s="281" t="s">
        <v>706</v>
      </c>
      <c r="B18" s="124">
        <v>120</v>
      </c>
      <c r="C18" s="124" t="s">
        <v>707</v>
      </c>
      <c r="D18" s="293">
        <v>16000000000</v>
      </c>
      <c r="E18" s="293"/>
    </row>
    <row r="19" spans="1:5" ht="18.75" customHeight="1">
      <c r="A19" s="294" t="s">
        <v>708</v>
      </c>
      <c r="B19" s="279">
        <v>121</v>
      </c>
      <c r="C19" s="279"/>
      <c r="D19" s="280">
        <v>16000000000</v>
      </c>
      <c r="E19" s="280"/>
    </row>
    <row r="20" spans="1:5" ht="18.75" customHeight="1">
      <c r="A20" s="294" t="s">
        <v>709</v>
      </c>
      <c r="B20" s="279">
        <v>129</v>
      </c>
      <c r="C20" s="279"/>
      <c r="D20" s="280"/>
      <c r="E20" s="280"/>
    </row>
    <row r="21" spans="1:5" s="20" customFormat="1" ht="18.75" customHeight="1">
      <c r="A21" s="281" t="s">
        <v>710</v>
      </c>
      <c r="B21" s="124">
        <v>130</v>
      </c>
      <c r="C21" s="124"/>
      <c r="D21" s="293">
        <v>12718409670</v>
      </c>
      <c r="E21" s="293">
        <v>469720939</v>
      </c>
    </row>
    <row r="22" spans="1:5" ht="18.75" customHeight="1">
      <c r="A22" s="294" t="s">
        <v>711</v>
      </c>
      <c r="B22" s="279">
        <v>131</v>
      </c>
      <c r="C22" s="279"/>
      <c r="D22" s="280">
        <v>112812279</v>
      </c>
      <c r="E22" s="280">
        <v>133711155</v>
      </c>
    </row>
    <row r="23" spans="1:5" ht="18.75" customHeight="1">
      <c r="A23" s="294" t="s">
        <v>712</v>
      </c>
      <c r="B23" s="279">
        <v>132</v>
      </c>
      <c r="C23" s="279"/>
      <c r="D23" s="280">
        <v>12016086022</v>
      </c>
      <c r="E23" s="280">
        <v>14000000</v>
      </c>
    </row>
    <row r="24" spans="1:5" ht="18.75" customHeight="1">
      <c r="A24" s="294" t="s">
        <v>713</v>
      </c>
      <c r="B24" s="279">
        <v>133</v>
      </c>
      <c r="C24" s="279"/>
      <c r="D24" s="280"/>
      <c r="E24" s="280"/>
    </row>
    <row r="25" spans="1:5" ht="18.75" customHeight="1">
      <c r="A25" s="294" t="s">
        <v>714</v>
      </c>
      <c r="B25" s="279">
        <v>134</v>
      </c>
      <c r="C25" s="279"/>
      <c r="D25" s="280"/>
      <c r="E25" s="280"/>
    </row>
    <row r="26" spans="1:5" ht="18.75" customHeight="1">
      <c r="A26" s="294" t="s">
        <v>715</v>
      </c>
      <c r="B26" s="279">
        <v>135</v>
      </c>
      <c r="C26" s="279" t="s">
        <v>716</v>
      </c>
      <c r="D26" s="280">
        <v>589511369</v>
      </c>
      <c r="E26" s="280">
        <v>322009784</v>
      </c>
    </row>
    <row r="27" spans="1:5" ht="18.75" customHeight="1">
      <c r="A27" s="294" t="s">
        <v>717</v>
      </c>
      <c r="B27" s="279">
        <v>139</v>
      </c>
      <c r="C27" s="279"/>
      <c r="D27" s="280"/>
      <c r="E27" s="280"/>
    </row>
    <row r="28" spans="1:5" s="20" customFormat="1" ht="18.75" customHeight="1">
      <c r="A28" s="281" t="s">
        <v>718</v>
      </c>
      <c r="B28" s="124">
        <v>140</v>
      </c>
      <c r="C28" s="124"/>
      <c r="D28" s="293">
        <v>1410418442</v>
      </c>
      <c r="E28" s="293">
        <v>1496003686</v>
      </c>
    </row>
    <row r="29" spans="1:5" ht="18.75" customHeight="1">
      <c r="A29" s="294" t="s">
        <v>719</v>
      </c>
      <c r="B29" s="279">
        <v>141</v>
      </c>
      <c r="C29" s="279" t="s">
        <v>720</v>
      </c>
      <c r="D29" s="280">
        <v>1410418442</v>
      </c>
      <c r="E29" s="280">
        <v>1496003686</v>
      </c>
    </row>
    <row r="30" spans="1:5" ht="18.75" customHeight="1">
      <c r="A30" s="294" t="s">
        <v>721</v>
      </c>
      <c r="B30" s="279">
        <v>149</v>
      </c>
      <c r="C30" s="279"/>
      <c r="D30" s="280"/>
      <c r="E30" s="280"/>
    </row>
    <row r="31" spans="1:5" s="20" customFormat="1" ht="18.75" customHeight="1">
      <c r="A31" s="281" t="s">
        <v>722</v>
      </c>
      <c r="B31" s="124">
        <v>150</v>
      </c>
      <c r="C31" s="124"/>
      <c r="D31" s="293">
        <v>1472018298</v>
      </c>
      <c r="E31" s="293">
        <v>1639206599</v>
      </c>
    </row>
    <row r="32" spans="1:5" ht="18.75" customHeight="1">
      <c r="A32" s="294" t="s">
        <v>723</v>
      </c>
      <c r="B32" s="279">
        <v>151</v>
      </c>
      <c r="C32" s="279"/>
      <c r="D32" s="280">
        <v>996292761</v>
      </c>
      <c r="E32" s="280">
        <v>710090216</v>
      </c>
    </row>
    <row r="33" spans="1:5" ht="18.75" customHeight="1">
      <c r="A33" s="294" t="s">
        <v>724</v>
      </c>
      <c r="B33" s="279">
        <v>152</v>
      </c>
      <c r="C33" s="279"/>
      <c r="D33" s="280">
        <v>167374541</v>
      </c>
      <c r="E33" s="280">
        <v>760923329</v>
      </c>
    </row>
    <row r="34" spans="1:5" ht="18.75" customHeight="1">
      <c r="A34" s="294" t="s">
        <v>725</v>
      </c>
      <c r="B34" s="279">
        <v>154</v>
      </c>
      <c r="C34" s="279" t="s">
        <v>726</v>
      </c>
      <c r="D34" s="280">
        <v>56235266</v>
      </c>
      <c r="E34" s="280">
        <v>56235266</v>
      </c>
    </row>
    <row r="35" spans="1:5" ht="18.75" customHeight="1">
      <c r="A35" s="294" t="s">
        <v>727</v>
      </c>
      <c r="B35" s="279">
        <v>158</v>
      </c>
      <c r="C35" s="279"/>
      <c r="D35" s="280">
        <v>252115730</v>
      </c>
      <c r="E35" s="280">
        <v>111957788</v>
      </c>
    </row>
    <row r="36" spans="1:5" s="20" customFormat="1" ht="18.75" customHeight="1">
      <c r="A36" s="281" t="s">
        <v>728</v>
      </c>
      <c r="B36" s="124">
        <v>200</v>
      </c>
      <c r="C36" s="124"/>
      <c r="D36" s="293">
        <v>127270619795</v>
      </c>
      <c r="E36" s="293">
        <v>111950201883</v>
      </c>
    </row>
    <row r="37" spans="1:5" s="20" customFormat="1" ht="18.75" customHeight="1">
      <c r="A37" s="281" t="s">
        <v>729</v>
      </c>
      <c r="B37" s="124">
        <v>210</v>
      </c>
      <c r="C37" s="124"/>
      <c r="D37" s="293"/>
      <c r="E37" s="293"/>
    </row>
    <row r="38" spans="1:5" ht="18.75" customHeight="1">
      <c r="A38" s="294" t="s">
        <v>730</v>
      </c>
      <c r="B38" s="279">
        <v>211</v>
      </c>
      <c r="C38" s="279"/>
      <c r="D38" s="280"/>
      <c r="E38" s="280"/>
    </row>
    <row r="39" spans="1:5" ht="18.75" customHeight="1">
      <c r="A39" s="294" t="s">
        <v>731</v>
      </c>
      <c r="B39" s="279">
        <v>212</v>
      </c>
      <c r="C39" s="279"/>
      <c r="D39" s="280"/>
      <c r="E39" s="280"/>
    </row>
    <row r="40" spans="1:5" ht="18.75" customHeight="1">
      <c r="A40" s="294" t="s">
        <v>732</v>
      </c>
      <c r="B40" s="279">
        <v>213</v>
      </c>
      <c r="C40" s="279" t="s">
        <v>733</v>
      </c>
      <c r="D40" s="280"/>
      <c r="E40" s="280"/>
    </row>
    <row r="41" spans="1:5" ht="18.75" customHeight="1">
      <c r="A41" s="294" t="s">
        <v>734</v>
      </c>
      <c r="B41" s="279">
        <v>218</v>
      </c>
      <c r="C41" s="279" t="s">
        <v>735</v>
      </c>
      <c r="D41" s="280"/>
      <c r="E41" s="280"/>
    </row>
    <row r="42" spans="1:5" ht="18.75" customHeight="1">
      <c r="A42" s="294" t="s">
        <v>736</v>
      </c>
      <c r="B42" s="279">
        <v>219</v>
      </c>
      <c r="C42" s="279"/>
      <c r="D42" s="280"/>
      <c r="E42" s="280"/>
    </row>
    <row r="43" spans="1:5" s="20" customFormat="1" ht="18.75" customHeight="1">
      <c r="A43" s="281" t="s">
        <v>737</v>
      </c>
      <c r="B43" s="124">
        <v>220</v>
      </c>
      <c r="C43" s="124"/>
      <c r="D43" s="293">
        <v>125010758469</v>
      </c>
      <c r="E43" s="293">
        <v>109637461150</v>
      </c>
    </row>
    <row r="44" spans="1:5" ht="18.75" customHeight="1">
      <c r="A44" s="294" t="s">
        <v>738</v>
      </c>
      <c r="B44" s="279">
        <v>221</v>
      </c>
      <c r="C44" s="279" t="s">
        <v>739</v>
      </c>
      <c r="D44" s="280">
        <v>124799649939</v>
      </c>
      <c r="E44" s="280">
        <v>1007009731</v>
      </c>
    </row>
    <row r="45" spans="1:5" ht="18.75" customHeight="1">
      <c r="A45" s="294" t="s">
        <v>740</v>
      </c>
      <c r="B45" s="279">
        <v>222</v>
      </c>
      <c r="C45" s="279"/>
      <c r="D45" s="280">
        <v>191263305796</v>
      </c>
      <c r="E45" s="280">
        <v>60045075529</v>
      </c>
    </row>
    <row r="46" spans="1:5" ht="18.75" customHeight="1">
      <c r="A46" s="294" t="s">
        <v>741</v>
      </c>
      <c r="B46" s="279">
        <v>223</v>
      </c>
      <c r="C46" s="279"/>
      <c r="D46" s="280">
        <v>-66463655857</v>
      </c>
      <c r="E46" s="280">
        <v>-59038065798</v>
      </c>
    </row>
    <row r="47" spans="1:5" ht="18.75" customHeight="1">
      <c r="A47" s="294" t="s">
        <v>742</v>
      </c>
      <c r="B47" s="279">
        <v>224</v>
      </c>
      <c r="C47" s="279" t="s">
        <v>743</v>
      </c>
      <c r="D47" s="280"/>
      <c r="E47" s="280"/>
    </row>
    <row r="48" spans="1:5" ht="18.75" customHeight="1">
      <c r="A48" s="294" t="s">
        <v>740</v>
      </c>
      <c r="B48" s="279">
        <v>225</v>
      </c>
      <c r="C48" s="279"/>
      <c r="D48" s="280"/>
      <c r="E48" s="280"/>
    </row>
    <row r="49" spans="1:5" ht="18.75" customHeight="1">
      <c r="A49" s="294" t="s">
        <v>741</v>
      </c>
      <c r="B49" s="279">
        <v>226</v>
      </c>
      <c r="C49" s="279"/>
      <c r="D49" s="280"/>
      <c r="E49" s="280"/>
    </row>
    <row r="50" spans="1:5" ht="18.75" customHeight="1">
      <c r="A50" s="294" t="s">
        <v>744</v>
      </c>
      <c r="B50" s="279">
        <v>227</v>
      </c>
      <c r="C50" s="279" t="s">
        <v>745</v>
      </c>
      <c r="D50" s="280"/>
      <c r="E50" s="280"/>
    </row>
    <row r="51" spans="1:5" ht="18.75" customHeight="1">
      <c r="A51" s="294" t="s">
        <v>740</v>
      </c>
      <c r="B51" s="279">
        <v>228</v>
      </c>
      <c r="C51" s="279"/>
      <c r="D51" s="280"/>
      <c r="E51" s="280"/>
    </row>
    <row r="52" spans="1:5" ht="18.75" customHeight="1">
      <c r="A52" s="294" t="s">
        <v>741</v>
      </c>
      <c r="B52" s="279">
        <v>229</v>
      </c>
      <c r="C52" s="279"/>
      <c r="D52" s="280"/>
      <c r="E52" s="280"/>
    </row>
    <row r="53" spans="1:5" ht="18.75" customHeight="1">
      <c r="A53" s="294" t="s">
        <v>746</v>
      </c>
      <c r="B53" s="279">
        <v>230</v>
      </c>
      <c r="C53" s="279" t="s">
        <v>747</v>
      </c>
      <c r="D53" s="280">
        <v>211108530</v>
      </c>
      <c r="E53" s="280">
        <v>108630451419</v>
      </c>
    </row>
    <row r="54" spans="1:5" s="20" customFormat="1" ht="18.75" customHeight="1">
      <c r="A54" s="281" t="s">
        <v>748</v>
      </c>
      <c r="B54" s="124">
        <v>240</v>
      </c>
      <c r="C54" s="124" t="s">
        <v>749</v>
      </c>
      <c r="D54" s="293"/>
      <c r="E54" s="293"/>
    </row>
    <row r="55" spans="1:5" ht="18.75" customHeight="1">
      <c r="A55" s="294" t="s">
        <v>740</v>
      </c>
      <c r="B55" s="279">
        <v>241</v>
      </c>
      <c r="C55" s="279"/>
      <c r="D55" s="280"/>
      <c r="E55" s="280"/>
    </row>
    <row r="56" spans="1:5" ht="18.75" customHeight="1">
      <c r="A56" s="294" t="s">
        <v>741</v>
      </c>
      <c r="B56" s="279">
        <v>242</v>
      </c>
      <c r="C56" s="279"/>
      <c r="D56" s="280"/>
      <c r="E56" s="280"/>
    </row>
    <row r="57" spans="1:5" s="20" customFormat="1" ht="18.75" customHeight="1">
      <c r="A57" s="281" t="s">
        <v>750</v>
      </c>
      <c r="B57" s="124">
        <v>250</v>
      </c>
      <c r="C57" s="124"/>
      <c r="D57" s="293">
        <v>921500000</v>
      </c>
      <c r="E57" s="293">
        <v>921500000</v>
      </c>
    </row>
    <row r="58" spans="1:5" ht="18.75" customHeight="1">
      <c r="A58" s="294" t="s">
        <v>751</v>
      </c>
      <c r="B58" s="279">
        <v>251</v>
      </c>
      <c r="C58" s="279"/>
      <c r="D58" s="280"/>
      <c r="E58" s="280"/>
    </row>
    <row r="59" spans="1:5" ht="18.75" customHeight="1">
      <c r="A59" s="294" t="s">
        <v>752</v>
      </c>
      <c r="B59" s="279">
        <v>252</v>
      </c>
      <c r="C59" s="279"/>
      <c r="D59" s="280"/>
      <c r="E59" s="280"/>
    </row>
    <row r="60" spans="1:6" ht="18.75" customHeight="1">
      <c r="A60" s="294" t="s">
        <v>753</v>
      </c>
      <c r="B60" s="279">
        <v>258</v>
      </c>
      <c r="C60" s="279" t="s">
        <v>83</v>
      </c>
      <c r="D60" s="295">
        <v>921500000</v>
      </c>
      <c r="E60" s="295">
        <v>921500000</v>
      </c>
      <c r="F60" s="296"/>
    </row>
    <row r="61" spans="1:6" ht="18.75" customHeight="1">
      <c r="A61" s="294" t="s">
        <v>84</v>
      </c>
      <c r="B61" s="279">
        <v>259</v>
      </c>
      <c r="C61" s="279"/>
      <c r="D61" s="295"/>
      <c r="E61" s="295"/>
      <c r="F61" s="296"/>
    </row>
    <row r="62" spans="1:6" s="20" customFormat="1" ht="18.75" customHeight="1">
      <c r="A62" s="281" t="s">
        <v>85</v>
      </c>
      <c r="B62" s="124">
        <v>260</v>
      </c>
      <c r="C62" s="124"/>
      <c r="D62" s="297">
        <v>1338361326</v>
      </c>
      <c r="E62" s="297">
        <v>1391240733</v>
      </c>
      <c r="F62" s="26"/>
    </row>
    <row r="63" spans="1:6" ht="18.75" customHeight="1">
      <c r="A63" s="294" t="s">
        <v>86</v>
      </c>
      <c r="B63" s="279">
        <v>261</v>
      </c>
      <c r="C63" s="279" t="s">
        <v>87</v>
      </c>
      <c r="D63" s="295">
        <v>993923063</v>
      </c>
      <c r="E63" s="295">
        <v>1046802470</v>
      </c>
      <c r="F63" s="296"/>
    </row>
    <row r="64" spans="1:6" ht="18.75" customHeight="1">
      <c r="A64" s="294" t="s">
        <v>88</v>
      </c>
      <c r="B64" s="279">
        <v>262</v>
      </c>
      <c r="C64" s="279" t="s">
        <v>89</v>
      </c>
      <c r="D64" s="295">
        <v>344438263</v>
      </c>
      <c r="E64" s="295">
        <v>344438263</v>
      </c>
      <c r="F64" s="296"/>
    </row>
    <row r="65" spans="1:6" ht="18.75" customHeight="1">
      <c r="A65" s="294" t="s">
        <v>90</v>
      </c>
      <c r="B65" s="279">
        <v>268</v>
      </c>
      <c r="C65" s="279"/>
      <c r="D65" s="295"/>
      <c r="E65" s="295"/>
      <c r="F65" s="296"/>
    </row>
    <row r="66" spans="1:6" s="20" customFormat="1" ht="18.75" customHeight="1">
      <c r="A66" s="281" t="s">
        <v>91</v>
      </c>
      <c r="B66" s="124">
        <v>270</v>
      </c>
      <c r="C66" s="124"/>
      <c r="D66" s="297">
        <v>227341854839</v>
      </c>
      <c r="E66" s="297">
        <v>177414447661</v>
      </c>
      <c r="F66" s="26"/>
    </row>
    <row r="67" spans="1:5" ht="18.75" customHeight="1">
      <c r="A67" s="276" t="s">
        <v>92</v>
      </c>
      <c r="B67" s="294"/>
      <c r="C67" s="294"/>
      <c r="D67" s="280"/>
      <c r="E67" s="280"/>
    </row>
    <row r="68" spans="1:6" s="20" customFormat="1" ht="18.75" customHeight="1">
      <c r="A68" s="281" t="s">
        <v>93</v>
      </c>
      <c r="B68" s="124">
        <v>300</v>
      </c>
      <c r="C68" s="124"/>
      <c r="D68" s="297">
        <v>17222382619</v>
      </c>
      <c r="E68" s="297">
        <v>9013358540</v>
      </c>
      <c r="F68" s="26"/>
    </row>
    <row r="69" spans="1:6" s="20" customFormat="1" ht="18.75" customHeight="1">
      <c r="A69" s="281" t="s">
        <v>94</v>
      </c>
      <c r="B69" s="124">
        <v>310</v>
      </c>
      <c r="C69" s="124"/>
      <c r="D69" s="297">
        <v>15487772176</v>
      </c>
      <c r="E69" s="297">
        <v>7670605489</v>
      </c>
      <c r="F69" s="26"/>
    </row>
    <row r="70" spans="1:6" ht="18.75" customHeight="1">
      <c r="A70" s="294" t="s">
        <v>95</v>
      </c>
      <c r="B70" s="279">
        <v>311</v>
      </c>
      <c r="C70" s="279" t="s">
        <v>96</v>
      </c>
      <c r="D70" s="295"/>
      <c r="E70" s="295"/>
      <c r="F70" s="296"/>
    </row>
    <row r="71" spans="1:6" ht="18.75" customHeight="1">
      <c r="A71" s="294" t="s">
        <v>97</v>
      </c>
      <c r="B71" s="279">
        <v>312</v>
      </c>
      <c r="C71" s="279"/>
      <c r="D71" s="295">
        <v>639555030</v>
      </c>
      <c r="E71" s="295">
        <v>215568040</v>
      </c>
      <c r="F71" s="296"/>
    </row>
    <row r="72" spans="1:6" ht="18.75" customHeight="1">
      <c r="A72" s="294" t="s">
        <v>98</v>
      </c>
      <c r="B72" s="279">
        <v>313</v>
      </c>
      <c r="C72" s="279"/>
      <c r="D72" s="295"/>
      <c r="E72" s="295"/>
      <c r="F72" s="296"/>
    </row>
    <row r="73" spans="1:6" ht="18.75" customHeight="1">
      <c r="A73" s="294" t="s">
        <v>99</v>
      </c>
      <c r="B73" s="279">
        <v>314</v>
      </c>
      <c r="C73" s="279" t="s">
        <v>100</v>
      </c>
      <c r="D73" s="295">
        <v>8464627700</v>
      </c>
      <c r="E73" s="295">
        <v>3289974231</v>
      </c>
      <c r="F73" s="296"/>
    </row>
    <row r="74" spans="1:6" ht="18.75" customHeight="1">
      <c r="A74" s="294" t="s">
        <v>101</v>
      </c>
      <c r="B74" s="279">
        <v>315</v>
      </c>
      <c r="C74" s="279"/>
      <c r="D74" s="295">
        <v>1238319070</v>
      </c>
      <c r="E74" s="295">
        <v>3157872970</v>
      </c>
      <c r="F74" s="296"/>
    </row>
    <row r="75" spans="1:6" ht="18.75" customHeight="1">
      <c r="A75" s="294" t="s">
        <v>102</v>
      </c>
      <c r="B75" s="279">
        <v>316</v>
      </c>
      <c r="C75" s="279" t="s">
        <v>103</v>
      </c>
      <c r="D75" s="295"/>
      <c r="E75" s="295">
        <v>168949091</v>
      </c>
      <c r="F75" s="296"/>
    </row>
    <row r="76" spans="1:6" ht="18.75" customHeight="1">
      <c r="A76" s="294" t="s">
        <v>104</v>
      </c>
      <c r="B76" s="279">
        <v>317</v>
      </c>
      <c r="C76" s="279"/>
      <c r="D76" s="295"/>
      <c r="E76" s="295"/>
      <c r="F76" s="296"/>
    </row>
    <row r="77" spans="1:6" ht="18.75" customHeight="1">
      <c r="A77" s="294" t="s">
        <v>105</v>
      </c>
      <c r="B77" s="279">
        <v>318</v>
      </c>
      <c r="C77" s="279"/>
      <c r="D77" s="295"/>
      <c r="E77" s="295"/>
      <c r="F77" s="296"/>
    </row>
    <row r="78" spans="1:6" ht="18.75" customHeight="1">
      <c r="A78" s="294" t="s">
        <v>106</v>
      </c>
      <c r="B78" s="279">
        <v>319</v>
      </c>
      <c r="C78" s="279" t="s">
        <v>107</v>
      </c>
      <c r="D78" s="295">
        <v>4292053336</v>
      </c>
      <c r="E78" s="295">
        <v>42391467</v>
      </c>
      <c r="F78" s="296"/>
    </row>
    <row r="79" spans="1:6" ht="18.75" customHeight="1">
      <c r="A79" s="294" t="s">
        <v>108</v>
      </c>
      <c r="B79" s="279">
        <v>320</v>
      </c>
      <c r="C79" s="279"/>
      <c r="D79" s="295"/>
      <c r="E79" s="295"/>
      <c r="F79" s="296"/>
    </row>
    <row r="80" spans="1:6" ht="18.75" customHeight="1">
      <c r="A80" s="294" t="s">
        <v>109</v>
      </c>
      <c r="B80" s="279">
        <v>323</v>
      </c>
      <c r="C80" s="279"/>
      <c r="D80" s="295">
        <v>853217040</v>
      </c>
      <c r="E80" s="295">
        <v>795849690</v>
      </c>
      <c r="F80" s="296"/>
    </row>
    <row r="81" spans="1:6" s="20" customFormat="1" ht="18.75" customHeight="1">
      <c r="A81" s="281" t="s">
        <v>110</v>
      </c>
      <c r="B81" s="124">
        <v>330</v>
      </c>
      <c r="C81" s="124"/>
      <c r="D81" s="297">
        <v>1734610443</v>
      </c>
      <c r="E81" s="297">
        <v>1342753051</v>
      </c>
      <c r="F81" s="26"/>
    </row>
    <row r="82" spans="1:6" s="10" customFormat="1" ht="18.75" customHeight="1">
      <c r="A82" s="309" t="s">
        <v>111</v>
      </c>
      <c r="B82" s="310">
        <v>331</v>
      </c>
      <c r="C82" s="310"/>
      <c r="D82" s="311"/>
      <c r="E82" s="311"/>
      <c r="F82" s="13"/>
    </row>
    <row r="83" spans="1:6" s="10" customFormat="1" ht="18.75" customHeight="1">
      <c r="A83" s="309" t="s">
        <v>112</v>
      </c>
      <c r="B83" s="310">
        <v>332</v>
      </c>
      <c r="C83" s="310" t="s">
        <v>113</v>
      </c>
      <c r="D83" s="311"/>
      <c r="E83" s="311"/>
      <c r="F83" s="13"/>
    </row>
    <row r="84" spans="1:6" s="10" customFormat="1" ht="18.75" customHeight="1">
      <c r="A84" s="309" t="s">
        <v>114</v>
      </c>
      <c r="B84" s="310">
        <v>333</v>
      </c>
      <c r="C84" s="310"/>
      <c r="D84" s="311"/>
      <c r="E84" s="311"/>
      <c r="F84" s="13"/>
    </row>
    <row r="85" spans="1:6" s="10" customFormat="1" ht="18.75" customHeight="1">
      <c r="A85" s="309" t="s">
        <v>115</v>
      </c>
      <c r="B85" s="310">
        <v>334</v>
      </c>
      <c r="C85" s="310" t="s">
        <v>116</v>
      </c>
      <c r="D85" s="311"/>
      <c r="E85" s="311"/>
      <c r="F85" s="13"/>
    </row>
    <row r="86" spans="1:6" s="10" customFormat="1" ht="18.75" customHeight="1">
      <c r="A86" s="309" t="s">
        <v>117</v>
      </c>
      <c r="B86" s="310">
        <v>335</v>
      </c>
      <c r="C86" s="310" t="s">
        <v>89</v>
      </c>
      <c r="D86" s="311"/>
      <c r="E86" s="311"/>
      <c r="F86" s="13"/>
    </row>
    <row r="87" spans="1:6" s="10" customFormat="1" ht="18.75" customHeight="1">
      <c r="A87" s="309" t="s">
        <v>118</v>
      </c>
      <c r="B87" s="310">
        <v>336</v>
      </c>
      <c r="C87" s="310"/>
      <c r="D87" s="311">
        <v>1283412375</v>
      </c>
      <c r="E87" s="311">
        <v>1283761500</v>
      </c>
      <c r="F87" s="13"/>
    </row>
    <row r="88" spans="1:6" s="10" customFormat="1" ht="18.75" customHeight="1">
      <c r="A88" s="309" t="s">
        <v>119</v>
      </c>
      <c r="B88" s="310">
        <v>337</v>
      </c>
      <c r="C88" s="310"/>
      <c r="D88" s="311"/>
      <c r="E88" s="311"/>
      <c r="F88" s="13"/>
    </row>
    <row r="89" spans="1:6" s="10" customFormat="1" ht="18.75" customHeight="1">
      <c r="A89" s="309" t="s">
        <v>120</v>
      </c>
      <c r="B89" s="310">
        <v>338</v>
      </c>
      <c r="C89" s="310"/>
      <c r="D89" s="311">
        <v>451198068</v>
      </c>
      <c r="E89" s="311">
        <v>58991551</v>
      </c>
      <c r="F89" s="13"/>
    </row>
    <row r="90" spans="1:6" s="10" customFormat="1" ht="18.75" customHeight="1">
      <c r="A90" s="309" t="s">
        <v>121</v>
      </c>
      <c r="B90" s="310">
        <v>339</v>
      </c>
      <c r="C90" s="310"/>
      <c r="D90" s="311"/>
      <c r="E90" s="311"/>
      <c r="F90" s="13"/>
    </row>
    <row r="91" spans="1:6" s="20" customFormat="1" ht="18.75" customHeight="1">
      <c r="A91" s="281" t="s">
        <v>122</v>
      </c>
      <c r="B91" s="124">
        <v>400</v>
      </c>
      <c r="C91" s="124"/>
      <c r="D91" s="297">
        <v>210119472220</v>
      </c>
      <c r="E91" s="297">
        <v>168401089121</v>
      </c>
      <c r="F91" s="26"/>
    </row>
    <row r="92" spans="1:6" s="20" customFormat="1" ht="18.75" customHeight="1">
      <c r="A92" s="281" t="s">
        <v>123</v>
      </c>
      <c r="B92" s="124">
        <v>410</v>
      </c>
      <c r="C92" s="124" t="s">
        <v>124</v>
      </c>
      <c r="D92" s="297">
        <v>210119472220</v>
      </c>
      <c r="E92" s="297">
        <v>168401089121</v>
      </c>
      <c r="F92" s="26"/>
    </row>
    <row r="93" spans="1:6" ht="18.75" customHeight="1">
      <c r="A93" s="294" t="s">
        <v>125</v>
      </c>
      <c r="B93" s="279">
        <v>411</v>
      </c>
      <c r="C93" s="279"/>
      <c r="D93" s="295">
        <v>31970000000</v>
      </c>
      <c r="E93" s="295">
        <v>31970000000</v>
      </c>
      <c r="F93" s="296"/>
    </row>
    <row r="94" spans="1:6" ht="18.75" customHeight="1">
      <c r="A94" s="294" t="s">
        <v>126</v>
      </c>
      <c r="B94" s="279">
        <v>412</v>
      </c>
      <c r="C94" s="279"/>
      <c r="D94" s="295"/>
      <c r="E94" s="295"/>
      <c r="F94" s="296"/>
    </row>
    <row r="95" spans="1:6" ht="18.75" customHeight="1">
      <c r="A95" s="294" t="s">
        <v>127</v>
      </c>
      <c r="B95" s="279">
        <v>413</v>
      </c>
      <c r="C95" s="279"/>
      <c r="D95" s="295"/>
      <c r="E95" s="295"/>
      <c r="F95" s="296"/>
    </row>
    <row r="96" spans="1:6" ht="18.75" customHeight="1">
      <c r="A96" s="294" t="s">
        <v>128</v>
      </c>
      <c r="B96" s="279">
        <v>414</v>
      </c>
      <c r="C96" s="279"/>
      <c r="D96" s="295"/>
      <c r="E96" s="295"/>
      <c r="F96" s="296"/>
    </row>
    <row r="97" spans="1:6" ht="18.75" customHeight="1">
      <c r="A97" s="294" t="s">
        <v>129</v>
      </c>
      <c r="B97" s="279">
        <v>415</v>
      </c>
      <c r="C97" s="279"/>
      <c r="D97" s="295"/>
      <c r="E97" s="295"/>
      <c r="F97" s="296"/>
    </row>
    <row r="98" spans="1:6" ht="18.75" customHeight="1">
      <c r="A98" s="294" t="s">
        <v>130</v>
      </c>
      <c r="B98" s="279">
        <v>416</v>
      </c>
      <c r="C98" s="279"/>
      <c r="D98" s="295"/>
      <c r="E98" s="295"/>
      <c r="F98" s="296"/>
    </row>
    <row r="99" spans="1:6" ht="18.75" customHeight="1">
      <c r="A99" s="294" t="s">
        <v>131</v>
      </c>
      <c r="B99" s="279">
        <v>417</v>
      </c>
      <c r="C99" s="279"/>
      <c r="D99" s="295">
        <v>77382028559</v>
      </c>
      <c r="E99" s="295">
        <v>77382028559</v>
      </c>
      <c r="F99" s="296"/>
    </row>
    <row r="100" spans="1:6" ht="18.75" customHeight="1">
      <c r="A100" s="294" t="s">
        <v>132</v>
      </c>
      <c r="B100" s="279">
        <v>418</v>
      </c>
      <c r="C100" s="279"/>
      <c r="D100" s="295">
        <v>8000000000</v>
      </c>
      <c r="E100" s="295">
        <v>8000000000</v>
      </c>
      <c r="F100" s="296"/>
    </row>
    <row r="101" spans="1:6" ht="18.75" customHeight="1">
      <c r="A101" s="294" t="s">
        <v>133</v>
      </c>
      <c r="B101" s="279">
        <v>419</v>
      </c>
      <c r="C101" s="279"/>
      <c r="D101" s="295"/>
      <c r="E101" s="295"/>
      <c r="F101" s="296"/>
    </row>
    <row r="102" spans="1:6" s="10" customFormat="1" ht="18.75" customHeight="1">
      <c r="A102" s="309" t="s">
        <v>134</v>
      </c>
      <c r="B102" s="310">
        <v>420</v>
      </c>
      <c r="C102" s="310"/>
      <c r="D102" s="311">
        <v>92767443661</v>
      </c>
      <c r="E102" s="311">
        <v>51049060562</v>
      </c>
      <c r="F102" s="13"/>
    </row>
    <row r="103" spans="1:6" s="10" customFormat="1" ht="18.75" customHeight="1">
      <c r="A103" s="309" t="s">
        <v>135</v>
      </c>
      <c r="B103" s="310">
        <v>421</v>
      </c>
      <c r="C103" s="310"/>
      <c r="D103" s="311"/>
      <c r="E103" s="311"/>
      <c r="F103" s="13"/>
    </row>
    <row r="104" spans="1:6" ht="18.75" customHeight="1">
      <c r="A104" s="294" t="s">
        <v>136</v>
      </c>
      <c r="B104" s="279">
        <v>422</v>
      </c>
      <c r="C104" s="279"/>
      <c r="D104" s="295"/>
      <c r="E104" s="295"/>
      <c r="F104" s="296"/>
    </row>
    <row r="105" spans="1:6" s="20" customFormat="1" ht="18.75" customHeight="1">
      <c r="A105" s="281" t="s">
        <v>137</v>
      </c>
      <c r="B105" s="124">
        <v>430</v>
      </c>
      <c r="C105" s="124"/>
      <c r="D105" s="297"/>
      <c r="E105" s="297"/>
      <c r="F105" s="26"/>
    </row>
    <row r="106" spans="1:6" ht="18.75" customHeight="1">
      <c r="A106" s="294" t="s">
        <v>138</v>
      </c>
      <c r="B106" s="279">
        <v>431</v>
      </c>
      <c r="C106" s="279" t="s">
        <v>139</v>
      </c>
      <c r="D106" s="295"/>
      <c r="E106" s="295"/>
      <c r="F106" s="296"/>
    </row>
    <row r="107" spans="1:6" ht="18.75" customHeight="1">
      <c r="A107" s="294" t="s">
        <v>140</v>
      </c>
      <c r="B107" s="279">
        <v>432</v>
      </c>
      <c r="C107" s="279"/>
      <c r="D107" s="295"/>
      <c r="E107" s="295"/>
      <c r="F107" s="296"/>
    </row>
    <row r="108" spans="1:6" ht="18.75" customHeight="1">
      <c r="A108" s="281" t="s">
        <v>141</v>
      </c>
      <c r="B108" s="279">
        <v>440</v>
      </c>
      <c r="C108" s="279"/>
      <c r="D108" s="297">
        <v>227341854839</v>
      </c>
      <c r="E108" s="297">
        <v>177414447661</v>
      </c>
      <c r="F108" s="296"/>
    </row>
    <row r="109" ht="18.75" customHeight="1"/>
    <row r="110" spans="1:5" ht="18.75" customHeight="1">
      <c r="A110" s="319" t="s">
        <v>142</v>
      </c>
      <c r="B110" s="331"/>
      <c r="C110" s="331"/>
      <c r="D110" s="331"/>
      <c r="E110" s="320"/>
    </row>
    <row r="111" spans="1:5" ht="18.75" customHeight="1">
      <c r="A111" s="294" t="s">
        <v>143</v>
      </c>
      <c r="B111" s="279"/>
      <c r="C111" s="279">
        <v>24</v>
      </c>
      <c r="D111" s="299"/>
      <c r="E111" s="299"/>
    </row>
    <row r="112" spans="1:5" ht="18.75" customHeight="1">
      <c r="A112" s="294" t="s">
        <v>144</v>
      </c>
      <c r="B112" s="279"/>
      <c r="C112" s="279"/>
      <c r="D112" s="299"/>
      <c r="E112" s="299"/>
    </row>
    <row r="113" spans="1:5" ht="18.75" customHeight="1">
      <c r="A113" s="294" t="s">
        <v>145</v>
      </c>
      <c r="B113" s="279"/>
      <c r="C113" s="279"/>
      <c r="D113" s="299"/>
      <c r="E113" s="299"/>
    </row>
    <row r="114" spans="1:5" ht="18.75" customHeight="1">
      <c r="A114" s="294" t="s">
        <v>146</v>
      </c>
      <c r="B114" s="279"/>
      <c r="C114" s="279"/>
      <c r="D114" s="299"/>
      <c r="E114" s="299"/>
    </row>
    <row r="115" spans="1:5" ht="18.75" customHeight="1">
      <c r="A115" s="294" t="s">
        <v>147</v>
      </c>
      <c r="B115" s="279"/>
      <c r="C115" s="279"/>
      <c r="D115" s="299"/>
      <c r="E115" s="299"/>
    </row>
    <row r="116" spans="1:5" ht="18.75" customHeight="1">
      <c r="A116" s="294" t="s">
        <v>148</v>
      </c>
      <c r="B116" s="279"/>
      <c r="C116" s="279"/>
      <c r="D116" s="299"/>
      <c r="E116" s="299"/>
    </row>
    <row r="117" spans="1:5" ht="18.75" customHeight="1">
      <c r="A117" s="300"/>
      <c r="B117" s="301"/>
      <c r="C117" s="301"/>
      <c r="D117" s="302"/>
      <c r="E117" s="302"/>
    </row>
    <row r="118" spans="1:5" ht="18.75" customHeight="1">
      <c r="A118" s="300"/>
      <c r="B118" s="300"/>
      <c r="C118" s="300" t="s">
        <v>762</v>
      </c>
      <c r="D118" s="303"/>
      <c r="E118" s="302"/>
    </row>
    <row r="119" spans="3:5" ht="18.75" customHeight="1">
      <c r="C119" s="304" t="s">
        <v>149</v>
      </c>
      <c r="D119" s="10"/>
      <c r="E119" s="10"/>
    </row>
    <row r="120" spans="1:5" ht="18.75" customHeight="1">
      <c r="A120" s="305" t="s">
        <v>150</v>
      </c>
      <c r="B120" s="282"/>
      <c r="C120" s="282"/>
      <c r="D120" s="282"/>
      <c r="E120" s="306"/>
    </row>
    <row r="121" spans="4:5" ht="12.75">
      <c r="D121" s="286"/>
      <c r="E121" s="286"/>
    </row>
    <row r="122" spans="4:5" ht="12.75">
      <c r="D122" s="286"/>
      <c r="E122" s="286"/>
    </row>
    <row r="123" spans="4:5" ht="12.75">
      <c r="D123" s="286"/>
      <c r="E123" s="286"/>
    </row>
    <row r="124" spans="4:5" ht="12.75">
      <c r="D124" s="286"/>
      <c r="E124" s="286"/>
    </row>
  </sheetData>
  <sheetProtection/>
  <mergeCells count="4">
    <mergeCell ref="A6:E6"/>
    <mergeCell ref="A7:E7"/>
    <mergeCell ref="A8:E8"/>
    <mergeCell ref="A110:E1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dattq</cp:lastModifiedBy>
  <cp:lastPrinted>2013-07-15T01:47:50Z</cp:lastPrinted>
  <dcterms:created xsi:type="dcterms:W3CDTF">2011-03-24T03:48:50Z</dcterms:created>
  <dcterms:modified xsi:type="dcterms:W3CDTF">2013-07-24T01:09:18Z</dcterms:modified>
  <cp:category/>
  <cp:version/>
  <cp:contentType/>
  <cp:contentStatus/>
</cp:coreProperties>
</file>